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Мои документы\Отчет об исполнении бюджета за 2021 год_(Решение Думы)\Решение №333 от 27.05.2022_Отчет об исполнении бюджета за 2021 год\"/>
    </mc:Choice>
  </mc:AlternateContent>
  <xr:revisionPtr revIDLastSave="0" documentId="13_ncr:1_{97B12CCF-3485-4587-A956-6D7337AC371C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Приложение 1" sheetId="10" r:id="rId1"/>
    <sheet name="Приложение 2" sheetId="2" r:id="rId2"/>
    <sheet name="Приложение 3" sheetId="3" r:id="rId3"/>
    <sheet name="Приложение 4" sheetId="4" r:id="rId4"/>
    <sheet name="Приложение 5" sheetId="7" r:id="rId5"/>
    <sheet name="Приложение 6" sheetId="8" r:id="rId6"/>
    <sheet name="Приложение 7" sheetId="9" r:id="rId7"/>
  </sheets>
  <definedNames>
    <definedName name="_xlnm.Print_Titles" localSheetId="0">'Приложение 1'!$7:$9</definedName>
    <definedName name="_xlnm.Print_Titles" localSheetId="1">'Приложение 2'!$7:$8</definedName>
    <definedName name="_xlnm.Print_Titles" localSheetId="2">'Приложение 3'!$7:$8</definedName>
    <definedName name="_xlnm.Print_Titles" localSheetId="6">'Приложение 7'!$7:$8</definedName>
    <definedName name="_xlnm.Print_Area" localSheetId="0">'Приложение 1'!$A$1:$K$155</definedName>
    <definedName name="_xlnm.Print_Area" localSheetId="1">'Приложение 2'!$A$1:$D$413</definedName>
    <definedName name="_xlnm.Print_Area" localSheetId="2">'Приложение 3'!$A$1:$F$676</definedName>
    <definedName name="_xlnm.Print_Area" localSheetId="3">'Приложение 4'!$A$1:$C$48</definedName>
    <definedName name="_xlnm.Print_Area" localSheetId="4">'Приложение 5'!$A$1:$C$16</definedName>
    <definedName name="_xlnm.Print_Area" localSheetId="6">'Приложение 7'!$A$1:$F$52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55" i="10" l="1"/>
  <c r="I155" i="10"/>
  <c r="H155" i="10"/>
  <c r="G155" i="10"/>
  <c r="F155" i="10"/>
  <c r="K146" i="10"/>
  <c r="K141" i="10"/>
  <c r="K138" i="10"/>
  <c r="K128" i="10"/>
  <c r="M120" i="10"/>
  <c r="L120" i="10"/>
  <c r="M119" i="10"/>
  <c r="L119" i="10"/>
  <c r="M106" i="10"/>
  <c r="L106" i="10"/>
  <c r="F106" i="10"/>
  <c r="M103" i="10"/>
  <c r="L103" i="10"/>
  <c r="F100" i="10"/>
  <c r="K98" i="10"/>
  <c r="K64" i="10"/>
  <c r="K62" i="10"/>
  <c r="K55" i="10"/>
  <c r="K53" i="10"/>
  <c r="F52" i="10"/>
  <c r="F51" i="10"/>
  <c r="M49" i="10"/>
  <c r="L49" i="10"/>
  <c r="F49" i="10"/>
  <c r="L31" i="10"/>
  <c r="M29" i="10"/>
  <c r="L29" i="10"/>
  <c r="F29" i="10"/>
  <c r="M23" i="10"/>
  <c r="L23" i="10"/>
  <c r="M19" i="10"/>
  <c r="L19" i="10"/>
  <c r="K18" i="10"/>
  <c r="K13" i="10"/>
  <c r="K10" i="10"/>
  <c r="K155" i="10" s="1"/>
  <c r="H9" i="10"/>
  <c r="E9" i="10"/>
  <c r="E155" i="10" s="1"/>
  <c r="D9" i="10"/>
  <c r="D155" i="10" s="1"/>
  <c r="M155" i="10" l="1"/>
  <c r="L155" i="10"/>
  <c r="F9" i="9"/>
  <c r="F11" i="9"/>
  <c r="F50" i="9" l="1"/>
  <c r="F48" i="9"/>
  <c r="F35" i="9"/>
  <c r="F32" i="9"/>
  <c r="F30" i="9"/>
  <c r="F52" i="9"/>
  <c r="C12" i="8" l="1"/>
  <c r="C11" i="8"/>
  <c r="C14" i="8" l="1"/>
  <c r="C9" i="8"/>
  <c r="C16" i="8" s="1"/>
  <c r="C12" i="7"/>
  <c r="C11" i="7" s="1"/>
  <c r="C46" i="4"/>
  <c r="C42" i="4"/>
  <c r="C38" i="4"/>
  <c r="C36" i="4"/>
  <c r="C30" i="4"/>
  <c r="C26" i="4"/>
  <c r="C21" i="4"/>
  <c r="C17" i="4"/>
  <c r="C15" i="4"/>
  <c r="C9" i="4"/>
  <c r="B8" i="4"/>
  <c r="C8" i="4" s="1"/>
  <c r="C48" i="4" l="1"/>
  <c r="F69" i="3"/>
  <c r="F64" i="3"/>
  <c r="F59" i="3"/>
  <c r="F56" i="3"/>
  <c r="F673" i="3"/>
  <c r="F55" i="3" l="1"/>
  <c r="F54" i="3" s="1"/>
  <c r="F53" i="3" s="1"/>
  <c r="F63" i="3"/>
  <c r="F62" i="3" s="1"/>
  <c r="F61" i="3" s="1"/>
  <c r="F68" i="3"/>
  <c r="F67" i="3" s="1"/>
  <c r="F672" i="3"/>
  <c r="F667" i="3"/>
  <c r="F666" i="3" s="1"/>
  <c r="F663" i="3"/>
  <c r="F661" i="3"/>
  <c r="F657" i="3"/>
  <c r="F656" i="3" s="1"/>
  <c r="F654" i="3"/>
  <c r="F653" i="3" s="1"/>
  <c r="F651" i="3"/>
  <c r="F649" i="3"/>
  <c r="F644" i="3"/>
  <c r="F643" i="3" s="1"/>
  <c r="F642" i="3" s="1"/>
  <c r="F637" i="3"/>
  <c r="F636" i="3" s="1"/>
  <c r="F630" i="3"/>
  <c r="F629" i="3" s="1"/>
  <c r="F626" i="3"/>
  <c r="F625" i="3" s="1"/>
  <c r="F622" i="3"/>
  <c r="F620" i="3"/>
  <c r="F619" i="3" s="1"/>
  <c r="F618" i="3" s="1"/>
  <c r="F616" i="3"/>
  <c r="F614" i="3"/>
  <c r="F612" i="3"/>
  <c r="F605" i="3"/>
  <c r="F604" i="3" s="1"/>
  <c r="F601" i="3"/>
  <c r="F600" i="3" s="1"/>
  <c r="F598" i="3"/>
  <c r="F597" i="3" s="1"/>
  <c r="F596" i="3" s="1"/>
  <c r="F591" i="3"/>
  <c r="F590" i="3" s="1"/>
  <c r="F583" i="3"/>
  <c r="F582" i="3" s="1"/>
  <c r="F578" i="3"/>
  <c r="F577" i="3" s="1"/>
  <c r="F574" i="3"/>
  <c r="F573" i="3" s="1"/>
  <c r="F570" i="3"/>
  <c r="F569" i="3" s="1"/>
  <c r="F561" i="3"/>
  <c r="F560" i="3" s="1"/>
  <c r="F555" i="3"/>
  <c r="F554" i="3" s="1"/>
  <c r="F547" i="3"/>
  <c r="F546" i="3" s="1"/>
  <c r="F541" i="3"/>
  <c r="F538" i="3"/>
  <c r="F534" i="3"/>
  <c r="F533" i="3" s="1"/>
  <c r="F526" i="3"/>
  <c r="F525" i="3" s="1"/>
  <c r="F524" i="3" s="1"/>
  <c r="F519" i="3"/>
  <c r="F518" i="3" s="1"/>
  <c r="F513" i="3"/>
  <c r="F512" i="3" s="1"/>
  <c r="F511" i="3" s="1"/>
  <c r="F508" i="3"/>
  <c r="F507" i="3" s="1"/>
  <c r="F506" i="3" s="1"/>
  <c r="F505" i="3" s="1"/>
  <c r="F504" i="3" s="1"/>
  <c r="F501" i="3"/>
  <c r="F500" i="3" s="1"/>
  <c r="F496" i="3"/>
  <c r="F494" i="3"/>
  <c r="F492" i="3"/>
  <c r="F490" i="3"/>
  <c r="F485" i="3"/>
  <c r="F480" i="3"/>
  <c r="F479" i="3" s="1"/>
  <c r="F478" i="3" s="1"/>
  <c r="F472" i="3"/>
  <c r="F470" i="3"/>
  <c r="F464" i="3"/>
  <c r="F463" i="3" s="1"/>
  <c r="F459" i="3"/>
  <c r="F458" i="3" s="1"/>
  <c r="F453" i="3"/>
  <c r="F452" i="3" s="1"/>
  <c r="F448" i="3"/>
  <c r="F446" i="3"/>
  <c r="F441" i="3"/>
  <c r="F440" i="3" s="1"/>
  <c r="F436" i="3"/>
  <c r="F434" i="3"/>
  <c r="F430" i="3"/>
  <c r="F429" i="3" s="1"/>
  <c r="F426" i="3"/>
  <c r="F424" i="3"/>
  <c r="F422" i="3"/>
  <c r="F420" i="3"/>
  <c r="F418" i="3"/>
  <c r="F416" i="3"/>
  <c r="F410" i="3"/>
  <c r="F408" i="3"/>
  <c r="F406" i="3"/>
  <c r="F404" i="3"/>
  <c r="F402" i="3"/>
  <c r="F395" i="3"/>
  <c r="F394" i="3" s="1"/>
  <c r="F387" i="3"/>
  <c r="F386" i="3" s="1"/>
  <c r="F381" i="3"/>
  <c r="F378" i="3"/>
  <c r="F371" i="3"/>
  <c r="F370" i="3" s="1"/>
  <c r="F363" i="3"/>
  <c r="F362" i="3" s="1"/>
  <c r="F356" i="3"/>
  <c r="F355" i="3" s="1"/>
  <c r="F350" i="3"/>
  <c r="F348" i="3"/>
  <c r="F343" i="3"/>
  <c r="F342" i="3" s="1"/>
  <c r="F339" i="3"/>
  <c r="F337" i="3"/>
  <c r="F335" i="3"/>
  <c r="F329" i="3"/>
  <c r="F328" i="3" s="1"/>
  <c r="F322" i="3"/>
  <c r="F321" i="3" s="1"/>
  <c r="F318" i="3"/>
  <c r="F315" i="3"/>
  <c r="F313" i="3"/>
  <c r="F310" i="3"/>
  <c r="F306" i="3"/>
  <c r="F305" i="3" s="1"/>
  <c r="F303" i="3"/>
  <c r="F302" i="3" s="1"/>
  <c r="F299" i="3"/>
  <c r="F298" i="3" s="1"/>
  <c r="F294" i="3"/>
  <c r="F293" i="3" s="1"/>
  <c r="F292" i="3" s="1"/>
  <c r="F289" i="3"/>
  <c r="F288" i="3" s="1"/>
  <c r="F283" i="3"/>
  <c r="F282" i="3" s="1"/>
  <c r="F279" i="3"/>
  <c r="F277" i="3"/>
  <c r="F275" i="3"/>
  <c r="F271" i="3"/>
  <c r="F269" i="3"/>
  <c r="F264" i="3"/>
  <c r="F263" i="3" s="1"/>
  <c r="F259" i="3"/>
  <c r="F258" i="3" s="1"/>
  <c r="F251" i="3"/>
  <c r="F250" i="3" s="1"/>
  <c r="F246" i="3"/>
  <c r="F245" i="3" s="1"/>
  <c r="F241" i="3"/>
  <c r="F239" i="3"/>
  <c r="F237" i="3"/>
  <c r="F233" i="3"/>
  <c r="F230" i="3"/>
  <c r="F227" i="3"/>
  <c r="F224" i="3"/>
  <c r="F222" i="3"/>
  <c r="F220" i="3"/>
  <c r="F218" i="3"/>
  <c r="F216" i="3"/>
  <c r="F211" i="3"/>
  <c r="F210" i="3" s="1"/>
  <c r="F204" i="3"/>
  <c r="F203" i="3" s="1"/>
  <c r="F199" i="3"/>
  <c r="F198" i="3" s="1"/>
  <c r="F194" i="3"/>
  <c r="F193" i="3" s="1"/>
  <c r="F188" i="3"/>
  <c r="F187" i="3" s="1"/>
  <c r="F182" i="3"/>
  <c r="F180" i="3"/>
  <c r="F178" i="3"/>
  <c r="F176" i="3"/>
  <c r="F174" i="3"/>
  <c r="F168" i="3"/>
  <c r="F167" i="3" s="1"/>
  <c r="F162" i="3"/>
  <c r="F161" i="3" s="1"/>
  <c r="F158" i="3"/>
  <c r="F157" i="3" s="1"/>
  <c r="F151" i="3"/>
  <c r="F149" i="3"/>
  <c r="F147" i="3"/>
  <c r="F141" i="3"/>
  <c r="F140" i="3" s="1"/>
  <c r="F136" i="3"/>
  <c r="F134" i="3"/>
  <c r="F132" i="3"/>
  <c r="F126" i="3"/>
  <c r="F125" i="3" s="1"/>
  <c r="F121" i="3"/>
  <c r="F120" i="3" s="1"/>
  <c r="F113" i="3"/>
  <c r="F112" i="3" s="1"/>
  <c r="F106" i="3"/>
  <c r="F102" i="3"/>
  <c r="F100" i="3"/>
  <c r="F98" i="3"/>
  <c r="F94" i="3"/>
  <c r="F89" i="3"/>
  <c r="F84" i="3"/>
  <c r="F79" i="3"/>
  <c r="F77" i="3"/>
  <c r="F75" i="3"/>
  <c r="F49" i="3"/>
  <c r="F48" i="3" s="1"/>
  <c r="F46" i="3"/>
  <c r="F42" i="3"/>
  <c r="F38" i="3"/>
  <c r="F36" i="3"/>
  <c r="F30" i="3"/>
  <c r="F28" i="3"/>
  <c r="F22" i="3"/>
  <c r="F21" i="3" s="1"/>
  <c r="F16" i="3"/>
  <c r="F14" i="3"/>
  <c r="F8" i="3"/>
  <c r="D405" i="2"/>
  <c r="D403" i="2"/>
  <c r="D411" i="2"/>
  <c r="D409" i="2"/>
  <c r="D399" i="2"/>
  <c r="D397" i="2"/>
  <c r="D395" i="2"/>
  <c r="D392" i="2"/>
  <c r="D389" i="2"/>
  <c r="D386" i="2"/>
  <c r="D384" i="2"/>
  <c r="D382" i="2"/>
  <c r="D380" i="2"/>
  <c r="D376" i="2"/>
  <c r="D374" i="2"/>
  <c r="D370" i="2"/>
  <c r="D367" i="2"/>
  <c r="D365" i="2"/>
  <c r="D362" i="2"/>
  <c r="D358" i="2"/>
  <c r="D357" i="2" s="1"/>
  <c r="D355" i="2"/>
  <c r="D354" i="2" s="1"/>
  <c r="D351" i="2"/>
  <c r="D350" i="2" s="1"/>
  <c r="D345" i="2"/>
  <c r="D344" i="2" s="1"/>
  <c r="D341" i="2"/>
  <c r="D336" i="2"/>
  <c r="D331" i="2"/>
  <c r="D329" i="2"/>
  <c r="D325" i="2"/>
  <c r="D324" i="2" s="1"/>
  <c r="D323" i="2" s="1"/>
  <c r="D320" i="2"/>
  <c r="D317" i="2"/>
  <c r="D315" i="2"/>
  <c r="D313" i="2"/>
  <c r="D309" i="2"/>
  <c r="D308" i="2" s="1"/>
  <c r="D304" i="2"/>
  <c r="D302" i="2"/>
  <c r="D297" i="2"/>
  <c r="D295" i="2"/>
  <c r="D293" i="2"/>
  <c r="D288" i="2"/>
  <c r="D286" i="2"/>
  <c r="D284" i="2"/>
  <c r="D279" i="2"/>
  <c r="D275" i="2"/>
  <c r="D274" i="2" s="1"/>
  <c r="D272" i="2"/>
  <c r="D269" i="2"/>
  <c r="D267" i="2"/>
  <c r="D265" i="2"/>
  <c r="D263" i="2"/>
  <c r="D261" i="2"/>
  <c r="D259" i="2"/>
  <c r="D254" i="2"/>
  <c r="D253" i="2" s="1"/>
  <c r="D250" i="2"/>
  <c r="D249" i="2" s="1"/>
  <c r="D245" i="2"/>
  <c r="D243" i="2"/>
  <c r="D241" i="2"/>
  <c r="D239" i="2"/>
  <c r="D237" i="2"/>
  <c r="D232" i="2"/>
  <c r="D231" i="2" s="1"/>
  <c r="D228" i="2"/>
  <c r="D227" i="2" s="1"/>
  <c r="D224" i="2"/>
  <c r="D223" i="2" s="1"/>
  <c r="D219" i="2"/>
  <c r="D218" i="2" s="1"/>
  <c r="D216" i="2"/>
  <c r="D215" i="2" s="1"/>
  <c r="D212" i="2"/>
  <c r="D210" i="2"/>
  <c r="D208" i="2"/>
  <c r="D201" i="2"/>
  <c r="D203" i="2"/>
  <c r="D198" i="2"/>
  <c r="D195" i="2"/>
  <c r="D193" i="2"/>
  <c r="D191" i="2"/>
  <c r="D189" i="2"/>
  <c r="D187" i="2"/>
  <c r="D182" i="2"/>
  <c r="D181" i="2" s="1"/>
  <c r="D177" i="2"/>
  <c r="D176" i="2" s="1"/>
  <c r="D173" i="2"/>
  <c r="D171" i="2"/>
  <c r="D167" i="2"/>
  <c r="D166" i="2" s="1"/>
  <c r="D164" i="2"/>
  <c r="D163" i="2" s="1"/>
  <c r="D161" i="2"/>
  <c r="D159" i="2"/>
  <c r="D157" i="2"/>
  <c r="D155" i="2"/>
  <c r="D150" i="2"/>
  <c r="D149" i="2" s="1"/>
  <c r="D146" i="2"/>
  <c r="D145" i="2" s="1"/>
  <c r="D142" i="2"/>
  <c r="D139" i="2"/>
  <c r="D135" i="2"/>
  <c r="D134" i="2" s="1"/>
  <c r="D131" i="2"/>
  <c r="D129" i="2"/>
  <c r="D125" i="2"/>
  <c r="D123" i="2"/>
  <c r="D121" i="2"/>
  <c r="D115" i="2"/>
  <c r="D113" i="2"/>
  <c r="D111" i="2"/>
  <c r="D108" i="2"/>
  <c r="D107" i="2" s="1"/>
  <c r="D105" i="2"/>
  <c r="D104" i="2" s="1"/>
  <c r="D99" i="2"/>
  <c r="D98" i="2" s="1"/>
  <c r="D96" i="2"/>
  <c r="D94" i="2"/>
  <c r="D92" i="2"/>
  <c r="D90" i="2"/>
  <c r="D85" i="2"/>
  <c r="D83" i="2"/>
  <c r="D81" i="2"/>
  <c r="D77" i="2"/>
  <c r="D74" i="2"/>
  <c r="D72" i="2"/>
  <c r="D70" i="2"/>
  <c r="D68" i="2"/>
  <c r="D65" i="2"/>
  <c r="D61" i="2"/>
  <c r="D57" i="2"/>
  <c r="D56" i="2" s="1"/>
  <c r="D50" i="2"/>
  <c r="D48" i="2"/>
  <c r="D44" i="2"/>
  <c r="D43" i="2" s="1"/>
  <c r="D41" i="2"/>
  <c r="D39" i="2"/>
  <c r="D35" i="2"/>
  <c r="D33" i="2"/>
  <c r="D31" i="2"/>
  <c r="D29" i="2"/>
  <c r="D27" i="2"/>
  <c r="D25" i="2"/>
  <c r="D21" i="2"/>
  <c r="D18" i="2"/>
  <c r="D16" i="2"/>
  <c r="D14" i="2"/>
  <c r="D12" i="2"/>
  <c r="D8" i="2"/>
  <c r="D11" i="2" l="1"/>
  <c r="D10" i="2" s="1"/>
  <c r="F611" i="3"/>
  <c r="F610" i="3" s="1"/>
  <c r="F609" i="3" s="1"/>
  <c r="F608" i="3" s="1"/>
  <c r="F88" i="3"/>
  <c r="F489" i="3"/>
  <c r="F484" i="3" s="1"/>
  <c r="F83" i="3"/>
  <c r="F93" i="3"/>
  <c r="D38" i="2"/>
  <c r="F13" i="3"/>
  <c r="F671" i="3"/>
  <c r="F670" i="3" s="1"/>
  <c r="F669" i="3" s="1"/>
  <c r="F665" i="3"/>
  <c r="F660" i="3"/>
  <c r="F659" i="3" s="1"/>
  <c r="F648" i="3"/>
  <c r="F647" i="3" s="1"/>
  <c r="F641" i="3"/>
  <c r="F635" i="3"/>
  <c r="F634" i="3" s="1"/>
  <c r="F633" i="3" s="1"/>
  <c r="F632" i="3" s="1"/>
  <c r="F628" i="3"/>
  <c r="F624" i="3"/>
  <c r="F603" i="3"/>
  <c r="F595" i="3" s="1"/>
  <c r="F594" i="3" s="1"/>
  <c r="F593" i="3" s="1"/>
  <c r="F589" i="3"/>
  <c r="F588" i="3" s="1"/>
  <c r="F587" i="3" s="1"/>
  <c r="F581" i="3"/>
  <c r="F580" i="3" s="1"/>
  <c r="F576" i="3"/>
  <c r="F572" i="3"/>
  <c r="F568" i="3"/>
  <c r="F559" i="3"/>
  <c r="F558" i="3" s="1"/>
  <c r="F553" i="3"/>
  <c r="F552" i="3" s="1"/>
  <c r="F551" i="3" s="1"/>
  <c r="F545" i="3"/>
  <c r="F544" i="3" s="1"/>
  <c r="F543" i="3" s="1"/>
  <c r="F537" i="3"/>
  <c r="F536" i="3" s="1"/>
  <c r="F532" i="3"/>
  <c r="F531" i="3" s="1"/>
  <c r="F523" i="3"/>
  <c r="F517" i="3"/>
  <c r="F516" i="3" s="1"/>
  <c r="F515" i="3" s="1"/>
  <c r="F503" i="3" s="1"/>
  <c r="F499" i="3"/>
  <c r="F483" i="3"/>
  <c r="F477" i="3" s="1"/>
  <c r="F469" i="3"/>
  <c r="F468" i="3" s="1"/>
  <c r="F467" i="3" s="1"/>
  <c r="F462" i="3"/>
  <c r="F461" i="3" s="1"/>
  <c r="F457" i="3"/>
  <c r="F456" i="3" s="1"/>
  <c r="F451" i="3"/>
  <c r="F450" i="3" s="1"/>
  <c r="F445" i="3"/>
  <c r="F444" i="3" s="1"/>
  <c r="F439" i="3"/>
  <c r="F438" i="3" s="1"/>
  <c r="F433" i="3"/>
  <c r="F432" i="3" s="1"/>
  <c r="F428" i="3"/>
  <c r="F415" i="3"/>
  <c r="F414" i="3" s="1"/>
  <c r="F401" i="3"/>
  <c r="F400" i="3" s="1"/>
  <c r="F393" i="3"/>
  <c r="F392" i="3" s="1"/>
  <c r="F391" i="3" s="1"/>
  <c r="F385" i="3"/>
  <c r="F384" i="3" s="1"/>
  <c r="F383" i="3" s="1"/>
  <c r="F377" i="3"/>
  <c r="F376" i="3" s="1"/>
  <c r="F369" i="3"/>
  <c r="F368" i="3" s="1"/>
  <c r="F361" i="3"/>
  <c r="F360" i="3" s="1"/>
  <c r="F359" i="3" s="1"/>
  <c r="F354" i="3"/>
  <c r="F353" i="3" s="1"/>
  <c r="F352" i="3" s="1"/>
  <c r="F347" i="3"/>
  <c r="F346" i="3" s="1"/>
  <c r="F341" i="3"/>
  <c r="F334" i="3"/>
  <c r="F333" i="3" s="1"/>
  <c r="F327" i="3"/>
  <c r="F326" i="3"/>
  <c r="F325" i="3" s="1"/>
  <c r="F320" i="3"/>
  <c r="F309" i="3"/>
  <c r="F308" i="3" s="1"/>
  <c r="F301" i="3"/>
  <c r="F297" i="3"/>
  <c r="F291" i="3"/>
  <c r="F287" i="3"/>
  <c r="F286" i="3" s="1"/>
  <c r="F281" i="3"/>
  <c r="F274" i="3"/>
  <c r="F273" i="3" s="1"/>
  <c r="F268" i="3"/>
  <c r="F267" i="3" s="1"/>
  <c r="F262" i="3"/>
  <c r="F261" i="3" s="1"/>
  <c r="F257" i="3"/>
  <c r="F256" i="3" s="1"/>
  <c r="F249" i="3"/>
  <c r="F248" i="3" s="1"/>
  <c r="F244" i="3"/>
  <c r="F243" i="3" s="1"/>
  <c r="F236" i="3"/>
  <c r="F235" i="3" s="1"/>
  <c r="F229" i="3"/>
  <c r="F215" i="3"/>
  <c r="F214" i="3" s="1"/>
  <c r="F213" i="3" s="1"/>
  <c r="F209" i="3"/>
  <c r="F208" i="3" s="1"/>
  <c r="F202" i="3"/>
  <c r="F197" i="3"/>
  <c r="F196" i="3" s="1"/>
  <c r="F192" i="3"/>
  <c r="F191" i="3" s="1"/>
  <c r="F186" i="3"/>
  <c r="F185" i="3" s="1"/>
  <c r="F173" i="3"/>
  <c r="F172" i="3" s="1"/>
  <c r="F166" i="3"/>
  <c r="F165" i="3"/>
  <c r="F164" i="3" s="1"/>
  <c r="F160" i="3"/>
  <c r="F156" i="3"/>
  <c r="F155" i="3" s="1"/>
  <c r="F154" i="3" s="1"/>
  <c r="F146" i="3"/>
  <c r="F145" i="3" s="1"/>
  <c r="F139" i="3"/>
  <c r="F138" i="3" s="1"/>
  <c r="F131" i="3"/>
  <c r="F130" i="3" s="1"/>
  <c r="F124" i="3"/>
  <c r="F123" i="3" s="1"/>
  <c r="F119" i="3"/>
  <c r="F118" i="3" s="1"/>
  <c r="F111" i="3"/>
  <c r="F110" i="3" s="1"/>
  <c r="F109" i="3" s="1"/>
  <c r="F97" i="3"/>
  <c r="F87" i="3"/>
  <c r="F86" i="3" s="1"/>
  <c r="F82" i="3"/>
  <c r="F74" i="3"/>
  <c r="F73" i="3" s="1"/>
  <c r="F66" i="3" s="1"/>
  <c r="F41" i="3"/>
  <c r="F40" i="3" s="1"/>
  <c r="F35" i="3"/>
  <c r="F34" i="3" s="1"/>
  <c r="F27" i="3"/>
  <c r="F26" i="3" s="1"/>
  <c r="F20" i="3"/>
  <c r="F19" i="3" s="1"/>
  <c r="F12" i="3"/>
  <c r="F11" i="3" s="1"/>
  <c r="D120" i="2"/>
  <c r="D119" i="2" s="1"/>
  <c r="D391" i="2"/>
  <c r="D373" i="2"/>
  <c r="D361" i="2"/>
  <c r="D360" i="2" s="1"/>
  <c r="D353" i="2"/>
  <c r="D349" i="2"/>
  <c r="D343" i="2"/>
  <c r="D335" i="2"/>
  <c r="D334" i="2" s="1"/>
  <c r="D328" i="2"/>
  <c r="D327" i="2" s="1"/>
  <c r="D312" i="2"/>
  <c r="D311" i="2" s="1"/>
  <c r="D301" i="2"/>
  <c r="D300" i="2" s="1"/>
  <c r="D292" i="2"/>
  <c r="D291" i="2" s="1"/>
  <c r="D283" i="2"/>
  <c r="D282" i="2" s="1"/>
  <c r="D258" i="2"/>
  <c r="D257" i="2" s="1"/>
  <c r="D252" i="2"/>
  <c r="D248" i="2"/>
  <c r="D236" i="2"/>
  <c r="D235" i="2" s="1"/>
  <c r="D230" i="2"/>
  <c r="D226" i="2"/>
  <c r="D222" i="2"/>
  <c r="D221" i="2" s="1"/>
  <c r="D214" i="2"/>
  <c r="D207" i="2"/>
  <c r="D206" i="2" s="1"/>
  <c r="D197" i="2"/>
  <c r="D186" i="2"/>
  <c r="D180" i="2"/>
  <c r="D175" i="2"/>
  <c r="D170" i="2"/>
  <c r="D169" i="2" s="1"/>
  <c r="D154" i="2"/>
  <c r="D153" i="2" s="1"/>
  <c r="D148" i="2"/>
  <c r="D144" i="2"/>
  <c r="D138" i="2"/>
  <c r="D137" i="2" s="1"/>
  <c r="D133" i="2"/>
  <c r="D128" i="2"/>
  <c r="D127" i="2"/>
  <c r="D110" i="2"/>
  <c r="D89" i="2"/>
  <c r="D88" i="2" s="1"/>
  <c r="D80" i="2"/>
  <c r="D79" i="2" s="1"/>
  <c r="D67" i="2"/>
  <c r="D60" i="2"/>
  <c r="D55" i="2"/>
  <c r="D47" i="2"/>
  <c r="D46" i="2"/>
  <c r="D37" i="2"/>
  <c r="D24" i="2"/>
  <c r="D23" i="2" s="1"/>
  <c r="F455" i="3" l="1"/>
  <c r="F207" i="3"/>
  <c r="F266" i="3"/>
  <c r="F255" i="3" s="1"/>
  <c r="F476" i="3"/>
  <c r="F550" i="3"/>
  <c r="F567" i="3"/>
  <c r="F92" i="3"/>
  <c r="F117" i="3"/>
  <c r="F646" i="3"/>
  <c r="F586" i="3"/>
  <c r="F566" i="3"/>
  <c r="F530" i="3"/>
  <c r="F522" i="3"/>
  <c r="F466" i="3"/>
  <c r="F443" i="3"/>
  <c r="F413" i="3"/>
  <c r="F399" i="3"/>
  <c r="F390" i="3"/>
  <c r="F375" i="3"/>
  <c r="F367" i="3"/>
  <c r="F358" i="3"/>
  <c r="F345" i="3"/>
  <c r="F332" i="3"/>
  <c r="F296" i="3"/>
  <c r="F285" i="3" s="1"/>
  <c r="F201" i="3"/>
  <c r="F190" i="3" s="1"/>
  <c r="F171" i="3"/>
  <c r="F144" i="3"/>
  <c r="F129" i="3"/>
  <c r="F108" i="3"/>
  <c r="F33" i="3"/>
  <c r="F25" i="3"/>
  <c r="D372" i="2"/>
  <c r="D348" i="2"/>
  <c r="D333" i="2"/>
  <c r="D322" i="2"/>
  <c r="D299" i="2"/>
  <c r="D256" i="2"/>
  <c r="D234" i="2"/>
  <c r="D185" i="2"/>
  <c r="D184" i="2" s="1"/>
  <c r="D152" i="2"/>
  <c r="D118" i="2"/>
  <c r="D103" i="2"/>
  <c r="D59" i="2"/>
  <c r="D9" i="2" s="1"/>
  <c r="F206" i="3" l="1"/>
  <c r="F52" i="3"/>
  <c r="F640" i="3"/>
  <c r="F565" i="3"/>
  <c r="F529" i="3"/>
  <c r="F521" i="3"/>
  <c r="F412" i="3"/>
  <c r="F398" i="3"/>
  <c r="F374" i="3"/>
  <c r="F366" i="3"/>
  <c r="F331" i="3"/>
  <c r="F170" i="3"/>
  <c r="F143" i="3"/>
  <c r="F128" i="3"/>
  <c r="F18" i="3"/>
  <c r="D413" i="2"/>
  <c r="D87" i="2"/>
  <c r="F639" i="3" l="1"/>
  <c r="F607" i="3"/>
  <c r="F549" i="3"/>
  <c r="F528" i="3"/>
  <c r="F397" i="3"/>
  <c r="F373" i="3"/>
  <c r="F324" i="3"/>
  <c r="F153" i="3"/>
  <c r="F116" i="3"/>
  <c r="F10" i="3"/>
  <c r="F585" i="3" l="1"/>
  <c r="F389" i="3"/>
  <c r="F9" i="3"/>
  <c r="F676" i="3" l="1"/>
  <c r="C16" i="7" l="1"/>
  <c r="C15" i="7" s="1"/>
  <c r="C14" i="7" s="1"/>
  <c r="C10" i="7" s="1"/>
  <c r="C9" i="7" s="1"/>
  <c r="C49" i="4"/>
  <c r="F677" i="3"/>
</calcChain>
</file>

<file path=xl/sharedStrings.xml><?xml version="1.0" encoding="utf-8"?>
<sst xmlns="http://schemas.openxmlformats.org/spreadsheetml/2006/main" count="2830" uniqueCount="950">
  <si>
    <t>Муниципальная программа "Развитие образования в городском округе "Город Кизел"</t>
  </si>
  <si>
    <t>Подпрограмма "Дошкольное образование"</t>
  </si>
  <si>
    <t>Основное мероприятие "Предоставление дошкольного образования детей в образовательных организациях"</t>
  </si>
  <si>
    <t>Присмотр и уход за детьми</t>
  </si>
  <si>
    <t>Организация бесплатного двухразового питания учащихся с ограниченными возможностями здоровья</t>
  </si>
  <si>
    <t>Единая субвенция на выполнение отдельных государственных полномочий в сфере образования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</si>
  <si>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</si>
  <si>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Подпрограмма "Общее образование"</t>
  </si>
  <si>
    <t>Основное мероприятие "Предоставление общего (начального, основного, среднего) образования детей в образовательных организациях"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</si>
  <si>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</si>
  <si>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</si>
  <si>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Подпрограмма "Дополнительное образование"</t>
  </si>
  <si>
    <t>Основное мероприятие "Предоставление дополнительного образования детей по дополнительным общеобразовательным программам в образовательных организациях"</t>
  </si>
  <si>
    <t>Основное мероприятие "Мероприятия в сфере дополнительного образования"</t>
  </si>
  <si>
    <t>Ежемесячные надбавки к заработной плате, единовременные выплаты педагогическим работникам образовательных организаций, тренерам спортивной школы</t>
  </si>
  <si>
    <t>Подпрограмма "Организация отдыха и оздоровления детей"</t>
  </si>
  <si>
    <t>Основное мероприятие "Содействие в создании условий для удовлетворения потребности детей и родителей в качественном и доступном отдыхе и оздоровлении"</t>
  </si>
  <si>
    <t>Мероприятия по организации отдыха детей в каникулярное время</t>
  </si>
  <si>
    <t>Мероприятия по организации оздоровления и отдыха детей</t>
  </si>
  <si>
    <t>Основное мероприятие "Повышение качества обучения учащихся образовательных учреждений (организаций) в отдаленных населенных пунктах городского округа"</t>
  </si>
  <si>
    <t>Обеспечение реализации проекта "Мобильный учитель"</t>
  </si>
  <si>
    <t>Подпрограмма "Обеспечение реализации программы и прочие мероприятия в области образования"</t>
  </si>
  <si>
    <t>Основное мероприятие "Обеспечение деятельности органов местного самоуправления, администрирование отдельных полномочий в сфере образования"</t>
  </si>
  <si>
    <t>Обеспечение деятельности Управления образования администрации города Кизела</t>
  </si>
  <si>
    <t>Основное мероприятие "Организация и проведение прочих мероприятий в области образования"</t>
  </si>
  <si>
    <t>Приобретение автотранспорта для обеспечения проведения мероприятий в сфере образования</t>
  </si>
  <si>
    <t>Организация психолого-медико-педагогического консультирования детей, родителей (законных представителей)</t>
  </si>
  <si>
    <t>Прочие мероприятия в сфере образования</t>
  </si>
  <si>
    <t>Единовременная премия обучающимся, награжденным знаком отличия Пермского края "Гордость Пермского края"</t>
  </si>
  <si>
    <t>Подпрограмма "Приведение в нормативное состояние образовательных организаций"</t>
  </si>
  <si>
    <t>Основное мероприятие "Приведение образовательных организаций в нормативное состояние, развитие материально-технической базы"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</si>
  <si>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</si>
  <si>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</si>
  <si>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Муниципальная программа "Социальная поддержка граждан городского округа "Город Кизел"</t>
  </si>
  <si>
    <t>Подпрограмма "Реализация системы мер социальной помощи и поддержки отдельных категорий граждан городского округа "Город Кизел"</t>
  </si>
  <si>
    <t>Основное мероприятие "Меры социальной помощи и поддержки отдельных категорий населения городского округа "Город Кизел"</t>
  </si>
  <si>
    <t>Пенсии за выслугу лет лицам, замещавшим муниципальные должности и лицам, замещавшим должности муниципальной службы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</si>
  <si>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</si>
  <si>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Возмещение затрат, связанных с организацией перевозки отдельных категорий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</si>
  <si>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Обеспечение работников учреждений бюджетной сферы путевками на санаторно-курортное лечение и оздоровление</t>
  </si>
  <si>
    <t>Основное мероприятие "Меры социальной поддержки специалистам,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</si>
  <si>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</si>
  <si>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Подпрограмма "Социальная поддержка семей и детей"</t>
  </si>
  <si>
    <t>Основное мероприятие "Улучшение жилищных условий молодых семей"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</si>
  <si>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</si>
  <si>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Основное мероприятие "Прочие меры социальной поддержки семьям с детьми"</t>
  </si>
  <si>
    <t>Основное мероприятие "Поддержка детей-сирот и детей, оставшихся без попечения родителей"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</si>
  <si>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</si>
  <si>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</si>
  <si>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</si>
  <si>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Муниципальная программа "Культура и молодежная политика городского округа "Город Кизел"</t>
  </si>
  <si>
    <t>Подпрограмма "Развитие культурно-досуговой деятельности и молодежной политики городского округа "Город Кизел"</t>
  </si>
  <si>
    <t>Основное мероприятие "Развитие культурно-досуговой деятельности"</t>
  </si>
  <si>
    <t>Организация деятельности клубных формирований и формирований самодеятельного народного творчества</t>
  </si>
  <si>
    <t>Организация и проведение мероприятий в сфере культуры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</si>
  <si>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</si>
  <si>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Основное мероприятие "Сохранение и развитие библиотечного дела"</t>
  </si>
  <si>
    <t>Пополнение книжного фонда библиотек</t>
  </si>
  <si>
    <t>Библиотечное, библиографическое и информационное обслуживание пользователей библиотеки</t>
  </si>
  <si>
    <t>Подпрограмма "Музей городского округа "Город Кизел"</t>
  </si>
  <si>
    <t>Основное мероприятие "Сохранение, пополнение, популяризация музейного фонда и развития музеев"</t>
  </si>
  <si>
    <t>Публичный показ музейных предметов, музейных коллекций</t>
  </si>
  <si>
    <t>Подпрограмма "Развитие архивного дела в городском округе "Город Кизел"</t>
  </si>
  <si>
    <t>Основное мероприятие "Мероприятия по хранению, комплектованию, учету и использованию архивных документов"</t>
  </si>
  <si>
    <t>Обеспечение выполнения функций МКУ "Архив города Кизела"</t>
  </si>
  <si>
    <t>Подпрограмма "Патриотическое воспитание детей и молодежи в городском округе "Город Кизел"</t>
  </si>
  <si>
    <t>Основное мероприятие "Поддержка патриотического воспитания и формирование патриотизма у жителей городского округа "Город Кизел"</t>
  </si>
  <si>
    <t>Мероприятия, направленные на формирование патриотизма у жителей городского округа "Город Кизел"</t>
  </si>
  <si>
    <t>Подпрограмма "Приведение в нормативное состояние учреждений культуры"</t>
  </si>
  <si>
    <t>Основное мероприятие "Приведение учреждений культуры в нормативное состояние"</t>
  </si>
  <si>
    <t>Муниципальная программа "Развитие физической культуры, спорта и туризма в городском округе "Город Кизел"</t>
  </si>
  <si>
    <t>Подпрограмма "Развитие физической культуры и массового спорта в городском округе "Город Кизел"</t>
  </si>
  <si>
    <t>Основное мероприятие "Развитие массового спорта и физической культуры"</t>
  </si>
  <si>
    <t>Организация и проведение физкультурных мероприятий, массовых спортивных мероприятий</t>
  </si>
  <si>
    <t>Реализация всероссийского физкультурно-спортивного комплекса "Готов к труду и обороне" (ГТО) среди всех категорий населения</t>
  </si>
  <si>
    <t>Обеспечение условий для развития физической культуры и массового спорта</t>
  </si>
  <si>
    <t>Основное мероприятие "Поддержка и реализация программ спортивной подготовки на территории города Кизела"</t>
  </si>
  <si>
    <t>Обеспечение деятельности муниципального бюджетного учреждения "Спортивная школа"</t>
  </si>
  <si>
    <t>Подпрограмма "Вовлечение населения городского округа "Город Кизел" в занятия физической культурой и спортом"</t>
  </si>
  <si>
    <t>Основное мероприятие "Обеспечение доступа населения городского округа "Город Кизел" к открытым спортивным объектам"</t>
  </si>
  <si>
    <t>Обеспечение доступа к открытым спортивным объектам для свободного пользования</t>
  </si>
  <si>
    <t>Развитие лыжно-биатлонного комплекса</t>
  </si>
  <si>
    <t>Подпрограмма "Обеспечение реализации программы "Развитие физической культуры, спорта и туризма в городском округе "Город Кизел"</t>
  </si>
  <si>
    <t>Основное мероприятие "Содержание органов местного самоуправления"</t>
  </si>
  <si>
    <t>Обеспечение деятельности Отдела культуры, спорта, туризма и молодежной политики администрации города Кизела</t>
  </si>
  <si>
    <t>Подпрограмма "Приведение в нормативное состояние учреждений физической культуры и спорта"</t>
  </si>
  <si>
    <t>Основное мероприятие "Приведение учреждений физической культуры и спорта в нормативное состояние"</t>
  </si>
  <si>
    <t>Муниципальная программа "Обеспечение безопасности жизнедеятельности населения городского округа "Город Кизел"</t>
  </si>
  <si>
    <t>Подпрограмма "Обеспечение безопасности жизнедеятельности населения"</t>
  </si>
  <si>
    <t>Основное мероприятие "Реализация мер в области обеспечения безопасности"</t>
  </si>
  <si>
    <t>Проведение мероприятий по профилактике терроризма и экстремизма, а также по минимизации и (или) ликвидации последствий проявлений терроризма и экстремизма</t>
  </si>
  <si>
    <t>Профилактические мероприятия, направленные на предупреждение дорожно-транспортных происшествий и обеспечение безопасности дорожного движения</t>
  </si>
  <si>
    <t>Выплата материального стимулирования народным дружинникам за участие в охране общественного порядка</t>
  </si>
  <si>
    <t>Приведение в нормативное состояние помещений, приобретение и установка модульных конструкций</t>
  </si>
  <si>
    <t>Основное мероприятие "Выполнение передаваемых полномочий"</t>
  </si>
  <si>
    <t>Составление протоколов об административных правонарушениях</t>
  </si>
  <si>
    <t>Образование комиссий по делам несовершеннолетних и защите их прав и организация их деятельности</t>
  </si>
  <si>
    <t>Осуществление первичного воинского учета на территориях, где отсутствуют военные комиссариаты</t>
  </si>
  <si>
    <t>Подпрограмма "Совершенствование гражданской обороны, защиты населения и территории городского округа "Город Кизел" от чрезвычайных ситуаций природного и техногенного характера, обеспечение пожарной безопасности"</t>
  </si>
  <si>
    <t>Мероприятия по территориальной, гражданской обороне, защите населения и территории городского округа от чрезвычайных ситуаций природного и техногенного характера</t>
  </si>
  <si>
    <t>Мероприятия по обеспечению пожарной безопасности на территории городского округа</t>
  </si>
  <si>
    <t>Обеспечение деятельности Единой дежурно-диспетчерской службы</t>
  </si>
  <si>
    <t>Подпрограмма "Охрана окружающей среды"</t>
  </si>
  <si>
    <t>Основное мероприятие "Ликвидация объектов накопленного вреда окружающей среде"</t>
  </si>
  <si>
    <t>Снижение негативного воздействия на почвы, восстановление нарушенных земель, ликвидация несанкционированных свалок в пределах населенных пунктов</t>
  </si>
  <si>
    <t>Основное мероприятие "Мероприятия по предотвращению распространения и уничтожению борщевика Сосновского на территории городского округа "Город Кизел"</t>
  </si>
  <si>
    <t>Мероприятия по предотвращению распространения и уничтожению борщевика Сосновского</t>
  </si>
  <si>
    <t>Муниципальная программа "Стимулирование экономической активности городского округа "Город Кизел"</t>
  </si>
  <si>
    <t>Подпрограмма "Обеспечение доступности услуг бань для потребителей в городском округе "Город Кизел"</t>
  </si>
  <si>
    <t>Основное мероприятие "Возмещение недополученных доходов на услуги бань"</t>
  </si>
  <si>
    <t>Субсидии на возмещение недополученных доходов на услуги бань</t>
  </si>
  <si>
    <t>Подпрограмма "Развитие малого и среднего предпринимательства в городском округе "Город Кизел"</t>
  </si>
  <si>
    <t>Основное мероприятие "Расширение рынка сбыта"</t>
  </si>
  <si>
    <t>Организация выставочно-ярмарочных мероприятий</t>
  </si>
  <si>
    <t>Подпрограмма "Социально-экономическое развитие городского округа "Город Кизел"</t>
  </si>
  <si>
    <t>Основное мероприятие "Мониторинг и прогнозирование социально-экономического развития городского округа "Город Кизел"</t>
  </si>
  <si>
    <t>Разработка стратегии социально-экономического развития городского округа "Город Кизел"</t>
  </si>
  <si>
    <t>Муниципальная программа "Развитие инфраструктуры городского округа "Город Кизел"</t>
  </si>
  <si>
    <t>Подпрограмма "Дорожная деятельность"</t>
  </si>
  <si>
    <t>Основное мероприятие "Выполнение комплекса мероприятий в отношении автомобильных дорог"</t>
  </si>
  <si>
    <t>Содержание и ремонт автомобильных дорог и искусственных сооружений на них</t>
  </si>
  <si>
    <t>Паспортизация автомобильных дорог</t>
  </si>
  <si>
    <t>Разработка комплексной схемы организации дорожного движения на территории городского округа "Город Кизел"</t>
  </si>
  <si>
    <t>Расходы по проведению государственной экспертизы проектной документации в части проверки достоверности определения сметной стоимости</t>
  </si>
  <si>
    <t>Проектирование, строительство (реконструкция), капитальный ремонт и ремонт автомобильных дорог общего пользования местного значения</t>
  </si>
  <si>
    <t>Подпрограмма "Градостроительная деятельность"</t>
  </si>
  <si>
    <t>Основное мероприятие "Обеспечение градостроительной деятельности"</t>
  </si>
  <si>
    <t>Разработка нормативов градостроительного проектирования</t>
  </si>
  <si>
    <t>Подпрограмма "Приведение в нормативное состояние коммунальной инфраструктуры"</t>
  </si>
  <si>
    <t>Основное мероприятие "Реализация мероприятий по качественному функционированию систем теплоснабжения"</t>
  </si>
  <si>
    <t>Улучшение качества систем теплоснабжения на территории муниципального образования Пермского края</t>
  </si>
  <si>
    <t>Муниципальная программа "Обеспечение качественным жильем и услугами ЖКХ населения городского округа "Город Кизел"</t>
  </si>
  <si>
    <t>Подпрограмма "Обеспечение граждан города Кизела качественным жильем"</t>
  </si>
  <si>
    <t>Основное мероприятие "Реализация мероприятий по комфортному проживанию жителей"</t>
  </si>
  <si>
    <t>Оценка стоимости, обследование, изготовление технических паспортов жилых помещений</t>
  </si>
  <si>
    <t>Техническое и аварийно-диспетчерское обслуживание газового оборудования</t>
  </si>
  <si>
    <t>Расходы, связанные с мероприятиями по сносу расселенных жилых домов и нежилых зданий (сооружений)</t>
  </si>
  <si>
    <t>Снос многоквартирных домов, признанных аварийными и подлежащими сносу</t>
  </si>
  <si>
    <t>Организация компактного проживания жителей территорий Кизеловского угольного бассейна</t>
  </si>
  <si>
    <t>Снос расселенных жилых домов и нежилых зданий (сооружений), расположенных на территории городского округа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</si>
  <si>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</si>
  <si>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>Обеспечение устойчивого сокращения непригодного для проживания жилого фонда</t>
  </si>
  <si>
    <t>Реализация мероприятий по обеспечению устойчивого сокращения непригодного для проживания жилого фонда</t>
  </si>
  <si>
    <t>Подпрограмма "Управление муниципальным жилищным фондом"</t>
  </si>
  <si>
    <t>Основное мероприятие "Реализация мероприятий в целях эффективного использования муниципального жилищного фонда"</t>
  </si>
  <si>
    <t>Обеспечение нормативного состояния муниципального жилищного фонда</t>
  </si>
  <si>
    <t>Расходы на содержание пустующих жилых помещений, находящихся в муниципальной собственности</t>
  </si>
  <si>
    <t>Взносы на капитальный ремонт жилых помещений, находящихся в собственности городского округа</t>
  </si>
  <si>
    <t>Подпрограмма "Обеспечение граждан города Кизела услугами ЖКХ надлежащего качества"</t>
  </si>
  <si>
    <t>Основное мероприятие "Реализация мероприятий в области жилищно-коммунального хозяйства"</t>
  </si>
  <si>
    <t>Субсидии юридическим лицам (за исключением субсидий муниципальным учреждениям) на финансовое обеспечение (возмещение) затрат, связанных с мероприятиями по расчету межтарифной разницы в сфере жилищно-коммунального хозяйства городского округа "Город Кизел"</t>
  </si>
  <si>
    <t>Капитальный ремонт объектов водоснабжения</t>
  </si>
  <si>
    <t>Муниципальная программа "Управление земельными ресурсами и имуществом городского округа "Город Кизел"</t>
  </si>
  <si>
    <t>Подпрограмма "Управление земельными ресурсами городского округа "Город Кизел"</t>
  </si>
  <si>
    <t>Основное мероприятие "Регулирование вопросов в сфере земельных отношений"</t>
  </si>
  <si>
    <t>Проведение кадастровых работ, межевание земельных участков</t>
  </si>
  <si>
    <t>Обеспечение выполнения функций муниципального казенного учреждения "Кадастровая палата"</t>
  </si>
  <si>
    <t>Основное мероприятие "Проведение лесоустройства, учета и осуществление лесного контроля городских лесов"</t>
  </si>
  <si>
    <t>Проведение мероприятий по лесоустройству, межеванию и лесному контролю</t>
  </si>
  <si>
    <t>Подпрограмма "Управление имуществом городского округа "Город Кизел"</t>
  </si>
  <si>
    <t>Основное мероприятие "Владение, пользование и распоряжение имуществом, находящимся в муниципальной собственности"</t>
  </si>
  <si>
    <t>Организация и проведение приватизации муниципального имущества, оценка недвижимости, признание прав и регулирование отношений по муниципальной собственности</t>
  </si>
  <si>
    <t>Содержание и обеспечение сохранности имущества казны городского округа</t>
  </si>
  <si>
    <t>Взносы на капитальный ремонт нежилых помещений, находящихся в собственности городского округа</t>
  </si>
  <si>
    <t>Обеспечение эксплуатации административных зданий и помещений, находящихся в муниципальной собственности городского округа</t>
  </si>
  <si>
    <t>Муниципальная программа "Совершенствование системы муниципального управления городского округа "Город Кизел"</t>
  </si>
  <si>
    <t>Подпрограмма "Повышение уровня информированности населения о социально-экономических, культурных и общественных процессах, происходящих на территории городского округа "Город Кизел"</t>
  </si>
  <si>
    <t>Основное мероприятие "Информирование населения о социально-экономических, культурных и общественных процессах, происходящих на территории городского округа, проведение антикоррупционной пропаганды"</t>
  </si>
  <si>
    <t>Информирование населения через средства массовой информации, публикации нормативных актов</t>
  </si>
  <si>
    <t>Подпрограмма "Развитие муниципальной службы в городском округе "Город Кизел"</t>
  </si>
  <si>
    <t>Основное мероприятие "Внедрение и применение на муниципальной службе эффективных технологий и современных методов кадровой работы"</t>
  </si>
  <si>
    <t>Создание комфортных условий для профессиональной деятельности сотрудников посредством обеспечения информационными ресурсами и оргтехникой</t>
  </si>
  <si>
    <t>Муниципальная программа "Управление муниципальными финансами и муниципальным долгом городского округа "Город Кизел"</t>
  </si>
  <si>
    <t>Подпрограмма "Создание условий для финансовой устойчивости бюджета городского округа "Город Кизел" и реализации муниципальных программ"</t>
  </si>
  <si>
    <t>Основное мероприятие "Обеспечение долгосрочной сбалансированности и устойчивости бюджета"</t>
  </si>
  <si>
    <t>Средства на исполнение судебных актов, представлений и предписаний контрольно-надзорных органов, исполнительных документов</t>
  </si>
  <si>
    <t>Исполнение обязательств по обслуживанию муниципального долга городского округа</t>
  </si>
  <si>
    <t>Подпрограмма "Нормативно-методическое обеспечение и организация бюджетного процесса в городском округе"</t>
  </si>
  <si>
    <t>Основное мероприятие "Обеспечение деятельности финансовых органов"</t>
  </si>
  <si>
    <t>Обеспечение деятельности финансового управления администрации города Кизела</t>
  </si>
  <si>
    <t>Муниципальная программа "Формирование комфортной городской среды на 2020-2024 годы"</t>
  </si>
  <si>
    <t>Подпрограмма "Реализация проектов инициативного бюджетирования"</t>
  </si>
  <si>
    <t>Основное мероприятие "Организация благоустройства дворовых и междворовых общественных территорий"</t>
  </si>
  <si>
    <t>Софинансирование проектов инициативного бюджетирования (проект "Комфортный двор-счастливые жильцы")</t>
  </si>
  <si>
    <t>Подпрограмма "Формирование современной городской среды"</t>
  </si>
  <si>
    <t>Основное мероприятие "Благоустройство общественных территорий"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</si>
  <si>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</si>
  <si>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Основное мероприятие "Федеральный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</si>
  <si>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</si>
  <si>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Подпрограмма "Благоустройство территории городского округа "Город Кизел"</t>
  </si>
  <si>
    <t>Основное мероприятие "Организация благоустройства территории городского округа"</t>
  </si>
  <si>
    <t>Обеспечение наружного освещения улиц городского округа</t>
  </si>
  <si>
    <t>Обеспечение выполнения функций муниципального бюджетного учреждения "Благоустройство"</t>
  </si>
  <si>
    <t>Реализация мероприятий, направленных на комплексное развитие сельских территорий (Благоустройство сельских территорий)</t>
  </si>
  <si>
    <t>Реализация программ развития преобразованных муниципальных образований</t>
  </si>
  <si>
    <t>Непрограммные направления расходов бюджета городского округа "Город Кизел"</t>
  </si>
  <si>
    <t>Обеспечение деятельности органов местного самоуправления в рамках непрограммных направлений расходов</t>
  </si>
  <si>
    <t>Глава муниципального образования</t>
  </si>
  <si>
    <t>Центральный аппарат</t>
  </si>
  <si>
    <t>Депутаты Кизеловской городской Думы и их помощники</t>
  </si>
  <si>
    <t>Председатель Контрольно-счетной палаты города Кизела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</si>
  <si>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</si>
  <si>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Государственная регистрация актов гражданского состояния</t>
  </si>
  <si>
    <t>Прочие мероприятия, осуществляемые в рамках непрограммных направлений расходов</t>
  </si>
  <si>
    <t>Резервный фонд администрации города Кизела</t>
  </si>
  <si>
    <t>Расходы на содержание межпоселенческих мест захоронения</t>
  </si>
  <si>
    <t>Расходы, связанные с ликвидацией муниципальных учреждений</t>
  </si>
  <si>
    <t>Обеспечение деятельности центра бухгалтерского учета</t>
  </si>
  <si>
    <t>Расходы на уплату членских взносов и иных сборов в Совет муниципальных образований Пермского края, ассоциацию муниципальных образований "Союз"</t>
  </si>
  <si>
    <t>Обеспечение деятельности МКУ "Управление закупок"</t>
  </si>
  <si>
    <t>Организация мероприятий при осуществлении деятельности по обращению с животными без владельцев</t>
  </si>
  <si>
    <t>Проведение Всероссийской переписи населения 2020 года</t>
  </si>
  <si>
    <t>Целевая статья расходов</t>
  </si>
  <si>
    <t>Вид расходов</t>
  </si>
  <si>
    <t>Наименование расходов</t>
  </si>
  <si>
    <t>ВСЕГО РАСХОДОВ</t>
  </si>
  <si>
    <t>РАСХОДЫ БЮДЖЕТА ГОРОДСКОГО ОКРУГА "ГОРОД КИЗЕЛ" ЗА 2021 ГОД ПО ЦЕЛЕВЫМ СТАТЬЯМ (МУНИЦИПАЛЬНЫМ ПРОГРАММАМ И НЕПРОГРАММНЫМ НАПРАВЛЕНИЯМ ДЕЯТЕЛЬНОСТИ), ГРУППАМ ВИДОВ РАСХОДОВ КЛАССИФИКАЦИИ РАСХОДОВ БЮДЖЕТОВ, ТЫС.РУБЛЕЙ</t>
  </si>
  <si>
    <t xml:space="preserve">                                                                               решению Думы городского округа "Город Кизел"</t>
  </si>
  <si>
    <t xml:space="preserve">                                                                               Приложение 2</t>
  </si>
  <si>
    <t>01 0 00 00000</t>
  </si>
  <si>
    <t>01 1 00 00000</t>
  </si>
  <si>
    <t>01 1 01 00000</t>
  </si>
  <si>
    <t>01 1 01 01000</t>
  </si>
  <si>
    <t>01 1 01 02000</t>
  </si>
  <si>
    <t>01 1 01 08600</t>
  </si>
  <si>
    <t>01 1 01 2Н020</t>
  </si>
  <si>
    <t>01 1 01 2Н420</t>
  </si>
  <si>
    <t>01 2 00 00000</t>
  </si>
  <si>
    <t>01 2 01 00000</t>
  </si>
  <si>
    <t>01 2 01 03000</t>
  </si>
  <si>
    <t>01 2 01 08600</t>
  </si>
  <si>
    <t>01 2 01 2Н020</t>
  </si>
  <si>
    <t>01 2 01 53030</t>
  </si>
  <si>
    <t>01 2 01 L3040</t>
  </si>
  <si>
    <t>01 2 01 SН040</t>
  </si>
  <si>
    <t>01 3 00 00000</t>
  </si>
  <si>
    <t>01 3 01 00000</t>
  </si>
  <si>
    <t>01 3 01 07000</t>
  </si>
  <si>
    <t>01 3 01 08000</t>
  </si>
  <si>
    <t>01 3 02 00000</t>
  </si>
  <si>
    <t>01 3 02 09000</t>
  </si>
  <si>
    <t>01 4 00 00000</t>
  </si>
  <si>
    <t>01 4 01 00000</t>
  </si>
  <si>
    <t>01 4 01 01100</t>
  </si>
  <si>
    <t>01 4 01 2С140</t>
  </si>
  <si>
    <t>01 5 00 00000</t>
  </si>
  <si>
    <t>01 5 01 01700</t>
  </si>
  <si>
    <t>01 6 00 00000</t>
  </si>
  <si>
    <t>01 6 01 00000</t>
  </si>
  <si>
    <t>01 6 01 01200</t>
  </si>
  <si>
    <t>01 6 01 2Н020</t>
  </si>
  <si>
    <t>01 6 02 00000</t>
  </si>
  <si>
    <t>01 6 02 01400</t>
  </si>
  <si>
    <t>01 6 02 01500</t>
  </si>
  <si>
    <t>01 6 02 01600</t>
  </si>
  <si>
    <t>01 6 02 09000</t>
  </si>
  <si>
    <t>01 6 02 2Н440</t>
  </si>
  <si>
    <t>01 7 00 00000</t>
  </si>
  <si>
    <t>01 7 01 00000</t>
  </si>
  <si>
    <t>01 7 01 SP040</t>
  </si>
  <si>
    <t>01 7 01 SК160</t>
  </si>
  <si>
    <t>01 7 01 SФ130</t>
  </si>
  <si>
    <t>02 0 00 00000</t>
  </si>
  <si>
    <t>02 1 00 00000</t>
  </si>
  <si>
    <t>02 1 01 00000</t>
  </si>
  <si>
    <t>02 1 01 01800</t>
  </si>
  <si>
    <t>02 1 01 2С190</t>
  </si>
  <si>
    <t>02 1 01 2С460</t>
  </si>
  <si>
    <t>02 1 01 SС240</t>
  </si>
  <si>
    <t>02 1 02 00000</t>
  </si>
  <si>
    <t>02 1 02 2С170</t>
  </si>
  <si>
    <t>02 2 00 00000</t>
  </si>
  <si>
    <t>02 2 01 00000</t>
  </si>
  <si>
    <t>02 2 01 L4970</t>
  </si>
  <si>
    <t>02 2 02 00000</t>
  </si>
  <si>
    <t>02 2 02 2Н020</t>
  </si>
  <si>
    <t>02 2 03 00000</t>
  </si>
  <si>
    <t>02 2 03 2С070</t>
  </si>
  <si>
    <t>02 2 03 2С080</t>
  </si>
  <si>
    <t>02 2 03 2С090</t>
  </si>
  <si>
    <t xml:space="preserve">Содержание детей в дошкольных образовательных организациях </t>
  </si>
  <si>
    <t>600</t>
  </si>
  <si>
    <t>Предоставление субсидий бюджетным, автономным учреждениям и иным некоммерческим организациям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</si>
  <si>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</si>
  <si>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</si>
  <si>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</si>
  <si>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</si>
  <si>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</si>
  <si>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</si>
  <si>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Обеспечение общедоступного  бесплатного дошкольного, начального общего, основного общего, среднего (полного) общего образования, а также дополнительного образования  в общеобразовательных организациях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</si>
  <si>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</si>
  <si>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Предоставление дополнительного образования  в организациях сферы образования научно-технической, художественно-эстетической, эколого-биологической, социально-педагогической, военно-патриотической, спортивно-технической направленности  </t>
  </si>
  <si>
    <t xml:space="preserve">Предоставление дополнительного образования в организациях сферы культуры </t>
  </si>
  <si>
    <t>800</t>
  </si>
  <si>
    <t>Иные бюджетные ассигнования</t>
  </si>
  <si>
    <t xml:space="preserve">Подпрограмма "Развитие кадрового потенциала отрасли" </t>
  </si>
  <si>
    <t xml:space="preserve">01 5 01 00000 </t>
  </si>
  <si>
    <t xml:space="preserve">Обеспечение музыкальными инструментами, оборудованием и материалами образовательных учреждений в сфере культуры
</t>
  </si>
  <si>
    <t>400</t>
  </si>
  <si>
    <t>Капитальные вложения в объекты государственной (муниципальной) собственности</t>
  </si>
  <si>
    <t>03 0 00 00000</t>
  </si>
  <si>
    <t>03 1 00 00000</t>
  </si>
  <si>
    <t>03 1 01 00000</t>
  </si>
  <si>
    <t>03 1 01 01900</t>
  </si>
  <si>
    <t>03 1 01 02100</t>
  </si>
  <si>
    <t>03 1 01 L4670</t>
  </si>
  <si>
    <t>03 2 00 00000</t>
  </si>
  <si>
    <t>Подпрограмма "Библиотеки Городского округа "Город Кизел"</t>
  </si>
  <si>
    <t>03 2 01 00000</t>
  </si>
  <si>
    <t>03 2 01 01300</t>
  </si>
  <si>
    <t>03 2 01 02200</t>
  </si>
  <si>
    <t>03 3 00 00000</t>
  </si>
  <si>
    <t>03 3 01 00000</t>
  </si>
  <si>
    <t>03 3 01 02300</t>
  </si>
  <si>
    <t>03 4 00 00000</t>
  </si>
  <si>
    <t>03 4 01 00000</t>
  </si>
  <si>
    <t>03 4 01 04800</t>
  </si>
  <si>
    <t>03 4 01 2К080</t>
  </si>
  <si>
    <t xml:space="preserve">Обеспечение хранения, комплектования, учета и использования архивных документов государственной части документов Архивного фонда Пермского края
</t>
  </si>
  <si>
    <t>03 5 00 00000</t>
  </si>
  <si>
    <t>03 5 01 00000</t>
  </si>
  <si>
    <t>03 5 01 02500</t>
  </si>
  <si>
    <t>03 6 00 00000</t>
  </si>
  <si>
    <t>03 6 01 00000</t>
  </si>
  <si>
    <t>03 6 01 SР040</t>
  </si>
  <si>
    <t>04 0 00 00000</t>
  </si>
  <si>
    <t>04 1 00 00000</t>
  </si>
  <si>
    <t>04 1 01 00000</t>
  </si>
  <si>
    <t>04 1 01 02600</t>
  </si>
  <si>
    <t>04 1 01 02700</t>
  </si>
  <si>
    <t>04 1 01 08700</t>
  </si>
  <si>
    <t>Расходы, связанные с подготовкой проектно-сметной документации, проведением государственной экспертизы проектно-сметной документации по объекту "Строительство физкультурно-оздоровительного комплекса с размерами зала 42x24 м в г. Кизел"</t>
  </si>
  <si>
    <t>04 1 01 2Ф180</t>
  </si>
  <si>
    <t>04 1 02 00000</t>
  </si>
  <si>
    <t>04 1 02 06000</t>
  </si>
  <si>
    <t>04 1 Р5 00000</t>
  </si>
  <si>
    <t xml:space="preserve">Основное мероприятие "Федеральный проект "Спорт - норма жизни"
</t>
  </si>
  <si>
    <t>04 1 Р5 52280</t>
  </si>
  <si>
    <t>Оснащение объектов спортивной инфраструктуры спортивно-технологическим борудованием</t>
  </si>
  <si>
    <t>04 2 00 00000</t>
  </si>
  <si>
    <t>04 2 01 00000</t>
  </si>
  <si>
    <t>04 2 01 02800</t>
  </si>
  <si>
    <t>04 2 01 SФ250</t>
  </si>
  <si>
    <t>04 3 00 00000</t>
  </si>
  <si>
    <t>04 3 01 00000</t>
  </si>
  <si>
    <t>04 3 01 02900</t>
  </si>
  <si>
    <t>04 4 00 00000</t>
  </si>
  <si>
    <t>04 4 01 00000</t>
  </si>
  <si>
    <t>04 4 01 SР040</t>
  </si>
  <si>
    <t>05 0 00 00000</t>
  </si>
  <si>
    <t>05 1 00 00000</t>
  </si>
  <si>
    <t>05 1 01 00000</t>
  </si>
  <si>
    <t>05 1 01 03100</t>
  </si>
  <si>
    <t>05 1 01 03200</t>
  </si>
  <si>
    <t>05 1 01 03300</t>
  </si>
  <si>
    <t>Временное трудоустройство несовершеннолетних детей, в том числе состоящих на учете в комиссиях по делам несовершеннолетних и защите их прав,  в ОДН ОП (дислокация в г.Кизел)</t>
  </si>
  <si>
    <t>05 1 01 SП020</t>
  </si>
  <si>
    <t>05 1 01 SП150</t>
  </si>
  <si>
    <t>05 1 02 00000</t>
  </si>
  <si>
    <t>05 1 02 51180</t>
  </si>
  <si>
    <t>05 1 02 2П040</t>
  </si>
  <si>
    <t>05 1 02 2С050</t>
  </si>
  <si>
    <t>05 2 00 00000</t>
  </si>
  <si>
    <t>05 2 01 00000</t>
  </si>
  <si>
    <t>Основное мероприятие "Предупреждение и защита населения от пожаров и других  чрезвычайных ситуаций"</t>
  </si>
  <si>
    <t>05 2 01 03500</t>
  </si>
  <si>
    <t>05 2 01 03600</t>
  </si>
  <si>
    <t>05 2 01 03700</t>
  </si>
  <si>
    <t>05 3 00 00000</t>
  </si>
  <si>
    <t>05 3 01 00000</t>
  </si>
  <si>
    <t>05 3 01 SЖ820</t>
  </si>
  <si>
    <t>05 3 02 00000</t>
  </si>
  <si>
    <t>05 3 02 09400</t>
  </si>
  <si>
    <t>06 0 00 00000</t>
  </si>
  <si>
    <t>06 1 00 00000</t>
  </si>
  <si>
    <t>06 1 01 00000</t>
  </si>
  <si>
    <t>06 1 01 04300</t>
  </si>
  <si>
    <t>06 2 00 00000</t>
  </si>
  <si>
    <t>06 2 02 00000</t>
  </si>
  <si>
    <t>06 2 02 07800</t>
  </si>
  <si>
    <t>06 3 00 00000</t>
  </si>
  <si>
    <t>06 3 01 00000</t>
  </si>
  <si>
    <t>06 3 01 09600</t>
  </si>
  <si>
    <t>07 0 00 00000</t>
  </si>
  <si>
    <t>07 1 00 00000</t>
  </si>
  <si>
    <t>07 1 01 00000</t>
  </si>
  <si>
    <t>07 1 01 03800</t>
  </si>
  <si>
    <t>07 1 01 05300</t>
  </si>
  <si>
    <t>07 1 01 06700</t>
  </si>
  <si>
    <t>07 1 01 09700</t>
  </si>
  <si>
    <t>07 1 01 ST040</t>
  </si>
  <si>
    <t>07 2 00 00000</t>
  </si>
  <si>
    <t>07 2 01 00000</t>
  </si>
  <si>
    <t>07 2 01 08500</t>
  </si>
  <si>
    <t>07 3 00 00000</t>
  </si>
  <si>
    <t>07 3 01 00000</t>
  </si>
  <si>
    <t>07 3 01 SЖ520</t>
  </si>
  <si>
    <t>08 0 00 00000</t>
  </si>
  <si>
    <t>08 1 00 00000</t>
  </si>
  <si>
    <t>08 1 01 00000</t>
  </si>
  <si>
    <t>08 1 01 02400</t>
  </si>
  <si>
    <t>08 1 01 04700</t>
  </si>
  <si>
    <t>08 1 01 09300</t>
  </si>
  <si>
    <t>08 1 01 09800</t>
  </si>
  <si>
    <t>08 1 01 SР040</t>
  </si>
  <si>
    <t>08 1 01 SP200</t>
  </si>
  <si>
    <t>08 1 01 SP250</t>
  </si>
  <si>
    <t>08 1 F3 00000</t>
  </si>
  <si>
    <t>08 1 F3 67483</t>
  </si>
  <si>
    <t>08 1 F3 67484</t>
  </si>
  <si>
    <t>08 2 00 00000</t>
  </si>
  <si>
    <t>08 2 01 00000</t>
  </si>
  <si>
    <t>08 2 01 04600</t>
  </si>
  <si>
    <t>08 2 01 05700</t>
  </si>
  <si>
    <t>08 2 01 08400</t>
  </si>
  <si>
    <t>08 3 00 00000</t>
  </si>
  <si>
    <t>08 3 01 00000</t>
  </si>
  <si>
    <t>08 3 01 07400</t>
  </si>
  <si>
    <t>08 3 01 SЖ100</t>
  </si>
  <si>
    <t>08 3 01 SЖ520</t>
  </si>
  <si>
    <t>Улучшение качества систем теплоснабжения на территории муниципальных образований Пермского края</t>
  </si>
  <si>
    <t>09 0 00 00000</t>
  </si>
  <si>
    <t>09 1 00 00000</t>
  </si>
  <si>
    <t>09 1 01 00000</t>
  </si>
  <si>
    <t>09 1 01 03400</t>
  </si>
  <si>
    <t>09 1 01 04900</t>
  </si>
  <si>
    <t>09 1 02 00000</t>
  </si>
  <si>
    <t>Основное мероприятие «Проведение лесоустройства, учета и осуществление лесного контроля городских лесов»</t>
  </si>
  <si>
    <t>09 1 02 05100</t>
  </si>
  <si>
    <t>09 2 00 00000</t>
  </si>
  <si>
    <t>09 2 01 00000</t>
  </si>
  <si>
    <t>09 2 01 05200</t>
  </si>
  <si>
    <t>09 2 01 05400</t>
  </si>
  <si>
    <t>09 2 01 05500</t>
  </si>
  <si>
    <t>09 2 01 05600</t>
  </si>
  <si>
    <t>10 0 00 00000</t>
  </si>
  <si>
    <t>10 1 00 00000</t>
  </si>
  <si>
    <t>10 1 01 00000</t>
  </si>
  <si>
    <t>10 1 01 05800</t>
  </si>
  <si>
    <t>10 2 00 00000</t>
  </si>
  <si>
    <t>10 2 01 00000</t>
  </si>
  <si>
    <t>10 2 01 05900</t>
  </si>
  <si>
    <t xml:space="preserve">Организация обучения муниципальных служащих на курсах повышения квалификации </t>
  </si>
  <si>
    <t>10 2 01 06100</t>
  </si>
  <si>
    <t>11 0 00 00000</t>
  </si>
  <si>
    <t>11 1 00 00000</t>
  </si>
  <si>
    <t>11 1 01 00000</t>
  </si>
  <si>
    <t>11 1 01 06200</t>
  </si>
  <si>
    <t>11 1 01 06300</t>
  </si>
  <si>
    <t>Обслуживание государственного (муниципального) долга</t>
  </si>
  <si>
    <t>11 2 00 00000</t>
  </si>
  <si>
    <t>11 2 01 00000</t>
  </si>
  <si>
    <t>11 2 01 06400</t>
  </si>
  <si>
    <t>12 0 00 00000</t>
  </si>
  <si>
    <t>12 1 00 00000</t>
  </si>
  <si>
    <t>12 1 01 00000</t>
  </si>
  <si>
    <t>12 1 01 SР082</t>
  </si>
  <si>
    <t>12 2 00 00000</t>
  </si>
  <si>
    <t>12 2 01 00000</t>
  </si>
  <si>
    <t>12 2 01 SЖ090</t>
  </si>
  <si>
    <t>12 2 F2 00000</t>
  </si>
  <si>
    <t>12 2 F2 55550</t>
  </si>
  <si>
    <t>12 3 00 00000</t>
  </si>
  <si>
    <t>12 3 01 00000</t>
  </si>
  <si>
    <t>12 3 01 04400</t>
  </si>
  <si>
    <t>12 3 01 04500</t>
  </si>
  <si>
    <t>12 3 01 SР180</t>
  </si>
  <si>
    <t>12 3 01 L5765</t>
  </si>
  <si>
    <t>90 0 00 00000</t>
  </si>
  <si>
    <t>91 0 00 00000</t>
  </si>
  <si>
    <t>91 0 00 06500</t>
  </si>
  <si>
    <t>91 0 00 06600</t>
  </si>
  <si>
    <t>91 0 00 06800</t>
  </si>
  <si>
    <t>91 0 00 06900</t>
  </si>
  <si>
    <t>91 0 00 2Р110</t>
  </si>
  <si>
    <t>91 0 00 59300</t>
  </si>
  <si>
    <t>91 0 00 2У100</t>
  </si>
  <si>
    <t xml:space="preserve">Администрирование государственных полномочий по организации мероприятий при осуществлении деятельности по обращению с животными без владельцев
</t>
  </si>
  <si>
    <t>92 0 00 00000</t>
  </si>
  <si>
    <t>92 0 00 07100</t>
  </si>
  <si>
    <t>92 0 00 07200</t>
  </si>
  <si>
    <t>92 0 00 07300</t>
  </si>
  <si>
    <t>92 0 00 07600</t>
  </si>
  <si>
    <t>92 0 00 08100</t>
  </si>
  <si>
    <t>92 0 00 08800</t>
  </si>
  <si>
    <t>92 0 00 2У090</t>
  </si>
  <si>
    <t>92 0 00 54690</t>
  </si>
  <si>
    <t xml:space="preserve">Исполнено 
</t>
  </si>
  <si>
    <t>Ведомство</t>
  </si>
  <si>
    <t>Раздел, подраздел</t>
  </si>
  <si>
    <t>Администрация городского округа "Город Кизел"</t>
  </si>
  <si>
    <t>01 00</t>
  </si>
  <si>
    <t>Общегосударственные вопросы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</si>
  <si>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</si>
  <si>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</si>
  <si>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</si>
  <si>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</si>
  <si>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01 13</t>
  </si>
  <si>
    <t>Другие общегосударственные вопросы</t>
  </si>
  <si>
    <t>02 00</t>
  </si>
  <si>
    <t>Национальная оборона</t>
  </si>
  <si>
    <t>02 03</t>
  </si>
  <si>
    <t>Мобилизационная и вневойсковая подготовка</t>
  </si>
  <si>
    <t>03 00</t>
  </si>
  <si>
    <t>Национальная безопасность и правоохранительная деятельность</t>
  </si>
  <si>
    <t>03 09</t>
  </si>
  <si>
    <t>Гражданская оборона</t>
  </si>
  <si>
    <t>03 10</t>
  </si>
  <si>
    <t>Защита населения и территории от чрезвычайных ситуаций природного и техногенного характера, пожарная безопасность</t>
  </si>
  <si>
    <t>03 14</t>
  </si>
  <si>
    <t>Другие вопросы в области национальной безопасности и правоохранительной деятельности</t>
  </si>
  <si>
    <t>04 00</t>
  </si>
  <si>
    <t>Национальная экономика</t>
  </si>
  <si>
    <t>04 05</t>
  </si>
  <si>
    <t>Сельское хозяйство и рыболовство</t>
  </si>
  <si>
    <t>04 07</t>
  </si>
  <si>
    <t>Лесное хозяйство</t>
  </si>
  <si>
    <t>04 09</t>
  </si>
  <si>
    <t>Дорожное хозяйство (дорожные фонды)</t>
  </si>
  <si>
    <t>04 12</t>
  </si>
  <si>
    <t>Другие вопросы в области национальной экономики</t>
  </si>
  <si>
    <t>05 00</t>
  </si>
  <si>
    <t>Жилищно-коммунальное хозяйство</t>
  </si>
  <si>
    <t>05 01</t>
  </si>
  <si>
    <t>Жилищное хозяйство</t>
  </si>
  <si>
    <t>05 02</t>
  </si>
  <si>
    <t>Коммунальное хозяйство</t>
  </si>
  <si>
    <t>05 03</t>
  </si>
  <si>
    <t>Благоустройство</t>
  </si>
  <si>
    <t>10 00</t>
  </si>
  <si>
    <t>Социальная политика</t>
  </si>
  <si>
    <t>10 01</t>
  </si>
  <si>
    <t>Пенсионное обеспечение</t>
  </si>
  <si>
    <t>10 03</t>
  </si>
  <si>
    <t>Социальное обеспечение населения</t>
  </si>
  <si>
    <t>02 1 01 SC240</t>
  </si>
  <si>
    <t>10 04</t>
  </si>
  <si>
    <t>Охрана семьи и детства</t>
  </si>
  <si>
    <t>11 00</t>
  </si>
  <si>
    <t>Физическая культура и спорт</t>
  </si>
  <si>
    <t>11 02</t>
  </si>
  <si>
    <t>Массовый спорт</t>
  </si>
  <si>
    <t>13 00</t>
  </si>
  <si>
    <t>Обслуживание государственного и муниципального долга</t>
  </si>
  <si>
    <t>13 01</t>
  </si>
  <si>
    <t>Обслуживание государственного (муниципального) внутреннего долга</t>
  </si>
  <si>
    <t>Дума городского округа "Город Кизел"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</si>
  <si>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</si>
  <si>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</si>
  <si>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Управление образования администрации города Кизела</t>
  </si>
  <si>
    <t>07 00</t>
  </si>
  <si>
    <t>Образование</t>
  </si>
  <si>
    <t>07 01</t>
  </si>
  <si>
    <t>Дошкольное образование</t>
  </si>
  <si>
    <t>07 02</t>
  </si>
  <si>
    <t>Общее образование</t>
  </si>
  <si>
    <t>07 03</t>
  </si>
  <si>
    <t>Дополнительное образование детей</t>
  </si>
  <si>
    <t>07 07</t>
  </si>
  <si>
    <t>Молодежная политика</t>
  </si>
  <si>
    <t>07 09</t>
  </si>
  <si>
    <t>Другие вопросы в области образования</t>
  </si>
  <si>
    <t>11 01</t>
  </si>
  <si>
    <t>Физическая культура</t>
  </si>
  <si>
    <t>Контрольно-счетная палата города Кизела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</si>
  <si>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</si>
  <si>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</si>
  <si>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Финансовое управление администрации города Кизела</t>
  </si>
  <si>
    <t>Отдел культуры, спорта, туризма и молодежной политики администрации города Кизела</t>
  </si>
  <si>
    <t xml:space="preserve">Подпрограмма "Управление имуществом городского округа "Город Кизел" </t>
  </si>
  <si>
    <t>08 00</t>
  </si>
  <si>
    <t>Культура, кинематография</t>
  </si>
  <si>
    <t>08 01</t>
  </si>
  <si>
    <t>Культура</t>
  </si>
  <si>
    <t>11 05</t>
  </si>
  <si>
    <t>Другие вопросы в области физической культуры и спорта</t>
  </si>
  <si>
    <t xml:space="preserve">                                                              решению Думы городского округа "Город Кизел"</t>
  </si>
  <si>
    <t xml:space="preserve">                                                              Приложение 3</t>
  </si>
  <si>
    <t>РАСХОДЫ БЮДЖЕТА ГОРОДСКОГО ОКРУГА "ГОРОД КИЗЕЛ" ЗА 2021 ГОД ПО ВЕДОМСТВЕННОЙ СТРУКТУРЕ РАСХОДОВ БЮДЖЕТА, ТЫС.РУБЛЕЙ</t>
  </si>
  <si>
    <t>в том числе:</t>
  </si>
  <si>
    <t>1</t>
  </si>
  <si>
    <t>РАСХОДЫ БЮДЖЕТА ГОРОДСКОГО ОКРУГА "ГОРОД КИЗЕЛ" ЗА 2021 ГОД ПО РАЗДЕЛАМ И ПОДРАЗДЕЛАМ КЛАССИФИКАЦИИ РАСХОДОВ БЮДЖЕТОВ, ТЫС.РУБЛЕЙ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</si>
  <si>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</si>
  <si>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</si>
  <si>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</si>
  <si>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</si>
  <si>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</si>
  <si>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</si>
  <si>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</si>
  <si>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</si>
  <si>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</si>
  <si>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(МУНИЦИПАЛЬНОГО) ДОЛГА</t>
  </si>
  <si>
    <t xml:space="preserve">                                                                                                        решению Думы городского округа "Город Кизел"</t>
  </si>
  <si>
    <t xml:space="preserve">                                                                                                        Приложение 4</t>
  </si>
  <si>
    <t>Код классификации источников внутреннего финансирования дефицита</t>
  </si>
  <si>
    <t>Наименование кода классификации источников внутреннего финансирования дефицита</t>
  </si>
  <si>
    <t>Исполнено</t>
  </si>
  <si>
    <t>01 00 00 00 00 0000 000</t>
  </si>
  <si>
    <t>ИСТОЧНИКИ ВНУТРЕННЕГО ФИНАНСИРОВАНИЯ ДЕФИЦИТА БЮДЖЕТА</t>
  </si>
  <si>
    <t>01 05 00 00 00 0000 000</t>
  </si>
  <si>
    <t>Изменение остатков на счетах по учету средств бюджета</t>
  </si>
  <si>
    <t>01 05 02 00 00 0000 500</t>
  </si>
  <si>
    <t>Увеличение прочих остатков средств бюджета</t>
  </si>
  <si>
    <t>01 05 02 01 00 0000 510</t>
  </si>
  <si>
    <t>Увеличение прочих остатков денежных средств бюджетов</t>
  </si>
  <si>
    <t>01 05 02 01 04 0000 510</t>
  </si>
  <si>
    <t>Увеличение прочих остатков денежных средств бюджетов городских округов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</si>
  <si>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</si>
  <si>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</si>
  <si>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</si>
  <si>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</si>
  <si>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01 05 02 01 04 0000 610</t>
  </si>
  <si>
    <t>Уменьшение прочих остатков денежных средств бюджетов городских округов</t>
  </si>
  <si>
    <t xml:space="preserve">                                                                            решению Думы городского округа "Город Кизел"</t>
  </si>
  <si>
    <t xml:space="preserve">                                                                            Приложение 5</t>
  </si>
  <si>
    <t>ИСТОЧНИКИ ФИНАНСИРОВАНИЯ ДЕФИЦИТА БЮДЖЕТА ГОРОДСКОГО ОКРУГА "ГОРОД КИЗЕЛ" ЗА 2021 ГОД ПО КОДАМ КЛАССИФИКАЦИИ ИСТОЧНИКОВ ФИНАНСИРОВАНИЯ ДЕФИЦИТОВ БЮДЖЕТОВ, ТЫС.РУБЛЕЙ</t>
  </si>
  <si>
    <t>№ п/п</t>
  </si>
  <si>
    <t>Наименование подпрограммы муниципальной программы, направления расходов</t>
  </si>
  <si>
    <t>Подпрограмма "Дорожная деятельность" муниципальной программы "Развитие инфраструктуры городского округа "Город Кизел""</t>
  </si>
  <si>
    <t>Содержание автомобильных дорог и искусственных сооружений на них</t>
  </si>
  <si>
    <t>Ремонт автомобильных дорог и искусственных сооружений на них</t>
  </si>
  <si>
    <t>в том числе за счет средств бюджета Пермского края</t>
  </si>
  <si>
    <t>Подпрограмма "Создание условий для финансовой устойчивости бюджета городского округа "Город Кизел" и реализации муниципальных программ" муниципальной программы "Управление муниципальными финансами и муниципальным долгом городского округа "Город Кизел"</t>
  </si>
  <si>
    <t>Исполнение требований по исполнительным документам по судебным делам, связанным с осуществлением дорожной деятельности в отношении автомобильных дорог, и оплата государственной пошлины</t>
  </si>
  <si>
    <t>ВСЕГО</t>
  </si>
  <si>
    <t>1.1</t>
  </si>
  <si>
    <t>1.2</t>
  </si>
  <si>
    <t>1.3</t>
  </si>
  <si>
    <t>2.1</t>
  </si>
  <si>
    <t>РАСХОДЫ МУНИЦИПАЛЬНОГО ДОРОЖНОГО ФОНДА ГОРОДСКОГО ОКРУГА "ГОРОД КИЗЕЛ" ЗА 2021 ГОД, ТЫС.РУБЛЕЙ</t>
  </si>
  <si>
    <t xml:space="preserve">                                                                                                                решению Думы городского округа "Город Кизел"</t>
  </si>
  <si>
    <t xml:space="preserve">                                                                                                                Приложение 6</t>
  </si>
  <si>
    <t>Наименование расходов и главного распорядителя бюджетных средств</t>
  </si>
  <si>
    <t>Назначение выделенных средств</t>
  </si>
  <si>
    <t>Наименование целевой статьи расходов</t>
  </si>
  <si>
    <t>РАСХОДЫ ЗА СЧЕТ СРЕДСТВ РЕЗЕРВНОГО ФОНДА АДМИНИСТРАЦИИ ГОРОДСКОГО ОКРУГА "ГОРОД КИЗЕЛ" ЗА 2021 ГОД, ТЫС.РУБЛЕЙ</t>
  </si>
  <si>
    <t>Приложение 7</t>
  </si>
  <si>
    <t>решению Думы городского округа "Город Кизел"</t>
  </si>
  <si>
    <t>Иные непредвиденные расходы, возникшие в результате процедур преобразования муниципальных образований в городской округ "Город Кизел"</t>
  </si>
  <si>
    <t>Выполнение проектных работ по сносу нежилых зданий на территории городского округа "Город Кизел"</t>
  </si>
  <si>
    <t>Содержание пустующего нежилого помещения, находящегося в муниципальной собственности по адресу : ул.Энгельса, 88 (общая площадь 288,0 кв.м.)</t>
  </si>
  <si>
    <t>Приобретение и установка системы контроля управления доступа (турникет) в здании администрации городского округа "Город Кизел" по адресу: ул.Луначарского, 19</t>
  </si>
  <si>
    <t>Оплата исполнительного листа от 05.02.2020, дело № 2-34/2020 серия ФС 017970118</t>
  </si>
  <si>
    <t>Оплата исполнительного листа от 21.12.2020 №ФС 028552488</t>
  </si>
  <si>
    <t>Оплата исполнительного листа от 25.01.2021 №ФС 017970197</t>
  </si>
  <si>
    <t>Оплата исполнительного листа от 07.09.2020 №ФС 028550044</t>
  </si>
  <si>
    <t>Оплата исполнительного листа от 17.01.2020 №ФС 028555387</t>
  </si>
  <si>
    <t>Оплата исполнительного листа от 17.01.2020 №ФС 028555295</t>
  </si>
  <si>
    <t>Оплата годовой подписки на обновления версий ПК "Гранд-Смета" и базы данных государственных элементных сметных нормативов (ГЭСН-2020) и федеральных единичных расценок (ФЕР-2020)</t>
  </si>
  <si>
    <t>Публикация некролога, приобретение цветов (в связи со смертью Почетного гражданина города Кизела Игумнова Г. В.)</t>
  </si>
  <si>
    <t>Оказание услуг информационного сервиса "МКД-расчет"</t>
  </si>
  <si>
    <t>Оплата расходов, связанных с погребением Ярунина Н.И.</t>
  </si>
  <si>
    <t>Оплата административного штрафа за нарушение требований пожарной безопасности согласно постановлению по делу об административном правонарушении №22 от 30.03.2021</t>
  </si>
  <si>
    <t>Оплата штрафа по исполнительному производству № 11029/21/59022</t>
  </si>
  <si>
    <t>Оплата административного штрафа по ч.1 с.12.34 Кодекса РФ "Об административных правонарушениях" на основании предъявленного постановления от 27.04.2021 (дело №5-370/2021)</t>
  </si>
  <si>
    <t>Снос здания жилого дома, расположенного по адресу: Пермский край, г.Кизел, ул.Пролетарская, д.45</t>
  </si>
  <si>
    <t>Снос здания жилого дома, расположенного по адресу: Пермский край, г.Кизел, ул.Народной Памяти, д.3</t>
  </si>
  <si>
    <t>Капитальный ремонт водовода (от насосной станции III подъема до камеры врезки в основной транзитный водовод) водозабора "Ключи-Кизел"</t>
  </si>
  <si>
    <t>Капитальный ремонт участка водовода от накопительных резервуаров Высокой зоны до точки врезки в распределительные водопроводные сети мкр.Южный г.Кизела</t>
  </si>
  <si>
    <t>Выполнение работ по разработке схем теплоснабжения, водоснабжения и водоотведения городского округа "Город Кизел"</t>
  </si>
  <si>
    <t>Ремонт канализационной сети в жилом доме по адресу: г.Кизел, ул.Суворова, 7</t>
  </si>
  <si>
    <t>Приобретение одной станции управления и защиты в казну городского округа «Город Кизел» марки HMS Control L2-100-IP54-Y2</t>
  </si>
  <si>
    <t>Приобретение насоса ЭЦВ 10-65-150 нрк</t>
  </si>
  <si>
    <t>Оплата административного штрафа по ч.1 ст.6.35 Кодекса РФ "Об административных правонарушениях на основании предъявленного постановления от 11.05.2021 года №1108</t>
  </si>
  <si>
    <t>Благоустройство придомовых территорий многоквартирных домов, расположенных по адресам: г.Кизел, ул. Войнич, д.1, ул. Ленина, д.4</t>
  </si>
  <si>
    <t>Оплата работ по аттестации сегмента "рабочее место" информационной системы, состоящего из одного рабочего места в соответствии с МК № Б/94-2020 от 18.11.2020 (ЗАО "Бионт)</t>
  </si>
  <si>
    <t>Расходы, связанные с подготовкой проектно-сметной документации, проведением государственной экспертизы проектно-сметной документации по объекту "Строительство физкультурно-оздоровительного комплекса с размерами зала 42x24 м в г.Кизел"</t>
  </si>
  <si>
    <t>Разработка технического задания и смет на проектно-изыскательные работы по объекту "Строительство физкультурно-оздоровительного комплекса по адресу: Пермский край, г.Кизел, ул.Советская, 50"</t>
  </si>
  <si>
    <t>Проведение первичной проверки, обследование и очистка вентиляционных каналов в здании администрации городского округа "Город Кизел" по адресу: ул.Луначарского, 19</t>
  </si>
  <si>
    <t>Приобретение запчастей на автомобиль "УАЗ-Патриот"</t>
  </si>
  <si>
    <t>Оплата муниципального контракта №08/Г/568 на изготовление актов обследования объектов недвижимости для снятия с государственного кадастрового учета</t>
  </si>
  <si>
    <t>Обеспечение деятельности ликвидационной комиссии Администрации Кизеловского муниципального района</t>
  </si>
  <si>
    <t xml:space="preserve">из них </t>
  </si>
  <si>
    <t>Обеспечение деятельности ликвидационной комиссии администрации муниципального образования Северно-Коспашское сельское поселение</t>
  </si>
  <si>
    <t>оплата нотариальных услуг (свидетельствование подлинности подписи на заявлении в налоговый орган)</t>
  </si>
  <si>
    <t>Возмещение недополученных доходов, связанных с применением регулируемых тарифов на услиги бань, оказываемых населению города Кизела (в т.ч. задолженности из возникших обязательств)</t>
  </si>
  <si>
    <t>Приложение 1</t>
  </si>
  <si>
    <t>к решению Земского собрания</t>
  </si>
  <si>
    <t xml:space="preserve">от  26.12.2008  № </t>
  </si>
  <si>
    <t>№</t>
  </si>
  <si>
    <t>ДОХОДЫ БЮДЖЕТА ГОРОДСКОГО ОКРУГА "ГОРОД КИЗЕЛ" ПО КОДАМ КЛАССИФИКАЦИИ ДОХОДОВ БЮДЖЕТОВ ЗА 2021 ГОД, ТЫС. РУБ.</t>
  </si>
  <si>
    <t>тыс.руб.</t>
  </si>
  <si>
    <t>Код бюджетной классификации</t>
  </si>
  <si>
    <t>Наименование показателя</t>
  </si>
  <si>
    <t>Сумма, утвержденная решением Земского собрания от 19.12.2008 №103</t>
  </si>
  <si>
    <t>Изменения</t>
  </si>
  <si>
    <t>Сумма, с учетом изменений, внесенных   решением Земского собрания от 26.12.2008 № 114</t>
  </si>
  <si>
    <t>План утверждённый решением Земского собрания Кизеловского муниципального района   от 21.12.2012 № 83</t>
  </si>
  <si>
    <t>Уточнённый план на 2012 год</t>
  </si>
  <si>
    <t>План 9 месяцев 2012 года</t>
  </si>
  <si>
    <t>% от уточнённого плана года</t>
  </si>
  <si>
    <t>%  от плана 9 месяцев 2012 года</t>
  </si>
  <si>
    <t>администратора доходов</t>
  </si>
  <si>
    <t>доходов бюджетагородского округа "Город Кизел"</t>
  </si>
  <si>
    <t>048</t>
  </si>
  <si>
    <t>Федеральная служба по надзору в сфере природопользования</t>
  </si>
  <si>
    <t>1 12 01010 01 6000 120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</si>
  <si>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</si>
  <si>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1 12 01041 01 6000 120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</si>
  <si>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</si>
  <si>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Федеральное казначейство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</si>
  <si>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</si>
  <si>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</si>
  <si>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</si>
  <si>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</si>
  <si>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</si>
  <si>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</si>
  <si>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</si>
  <si>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</si>
  <si>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Федеральная налоговая служба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</si>
  <si>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</si>
  <si>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</si>
  <si>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</si>
  <si>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</si>
  <si>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</si>
  <si>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</si>
  <si>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</si>
  <si>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</si>
  <si>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1 01 02020 01 1000 110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</si>
  <si>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</si>
  <si>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1 01 02020 01 2100 110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</si>
  <si>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</si>
  <si>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1 01 02020 01 3000 110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</si>
  <si>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 по соответствующему платежу согласно законодательству Российской Федерации)</t>
  </si>
  <si>
    <t xml:space="preserve">1 01 02030 01 1000 110 </t>
  </si>
  <si>
    <t>Налог на доходы физических лиц с доходов, полученных физическими лицами, в сооответствии со статьей 228 Налогового кодекса Российской Федерации (сумма платежа  (перерасчеты, недоимка и задолженность по соответствующему платежу, в том числе по отмененному)</t>
  </si>
  <si>
    <t xml:space="preserve">1 01 02030 01 2100 110 </t>
  </si>
  <si>
    <t>Налог на доходы физических лиц с доходов, полученных физическими лицами, в сооответствии со статьей 228 Налогового кодекса Российской Федерации (пени по соответствующему платежу)</t>
  </si>
  <si>
    <t xml:space="preserve">1 01 02030 01 3000 110 </t>
  </si>
  <si>
    <t>Налог на доходы физических лиц с доходов, полученных физическими лицами, в сооответствии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</si>
  <si>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1 01 02040 01 1000 110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</si>
  <si>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</si>
  <si>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1 01 02080 01 1000 110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</si>
  <si>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</si>
  <si>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1 05 02010 02 1000 110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</si>
  <si>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</si>
  <si>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1 05 02010 02 2100 110</t>
  </si>
  <si>
    <t>Единый налог на вмененный доход для отдельных видов деятельности (пени по соответствующему платежу)</t>
  </si>
  <si>
    <t>1 05 02010 02 3000 110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</si>
  <si>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</si>
  <si>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1 05 03010 01 1000 110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</si>
  <si>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</si>
  <si>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1 05 03010 01 2100 110</t>
  </si>
  <si>
    <t>Единый сельскохозяйственный налог (пени по соответствующему платежу)</t>
  </si>
  <si>
    <t>1 05 04010 02 1000 110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</si>
  <si>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</si>
  <si>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1 05 04010 02 2100 110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</si>
  <si>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</si>
  <si>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1 06 01020 04 1000 110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</si>
  <si>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</si>
  <si>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1 06 01020 42 1000 110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</si>
  <si>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</si>
  <si>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1 06 04011 02 1000 110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</si>
  <si>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</si>
  <si>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1 06 04011 02 2100 110</t>
  </si>
  <si>
    <t>Транспортный налог с организаций (пени по соответствующему платежу)</t>
  </si>
  <si>
    <t>1 06 04012 02 1000 110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</si>
  <si>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</si>
  <si>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1 06 04012 02 2100 110</t>
  </si>
  <si>
    <t>Транспортный налог с физических лиц (пени по соответствующему платежу)</t>
  </si>
  <si>
    <t>1 06 06032 04 1000 110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</si>
  <si>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</si>
  <si>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1 06 06032 04 2100 110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</si>
  <si>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</si>
  <si>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1 06 06032 04 3100 110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</si>
  <si>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</si>
  <si>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1 06 06042 04 1000 110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</si>
  <si>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</si>
  <si>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1 06 06042 04 2100 110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</si>
  <si>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</si>
  <si>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 xml:space="preserve">1 08 03010 01 1050 110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</si>
  <si>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 (сумма платежа (перерасчеты, недоимка и задолженность по соответствующему платежу, в том числе по отмененному)</t>
  </si>
  <si>
    <t xml:space="preserve">1 08 03010 01 1060 110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</si>
  <si>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</si>
  <si>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1 16 10123 01 0041 140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</si>
  <si>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 статьи 120, статьями 125, 126, 128, 129, 129.1, 132, 133, 134, 135, 135.1 Налогового кодекса Российской Федерации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</si>
  <si>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</si>
  <si>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</si>
  <si>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Министерство внутренних дел Российской Федерации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</si>
  <si>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</si>
  <si>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Администрация губернатора Пермского края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</si>
  <si>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</si>
  <si>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811</t>
  </si>
  <si>
    <t>1 16 01063 01 0023 140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</si>
  <si>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</si>
  <si>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1 16 01063 01 0101 140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</si>
  <si>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</si>
  <si>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1 16 01073 01 0027 140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</si>
  <si>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</si>
  <si>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1 16 01203 01 0021 140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</si>
  <si>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</si>
  <si>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1 16 01203 01 9000 140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</si>
  <si>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</si>
  <si>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Государственная инспекция вневедомственного контроля Пермского края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</si>
  <si>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</si>
  <si>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</si>
  <si>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Агентство по делам юстиции и мировых судей Пермского края</t>
  </si>
  <si>
    <t>1 16 01053 01 0035 140</t>
  </si>
  <si>
    <t>1 16 01 053 01 0351 140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</si>
  <si>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неуплату средств на содержание детей или нетрудоспособных родителей)</t>
  </si>
  <si>
    <t>1 16 01 053 01 0631 140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</si>
  <si>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требований законодательства, предусматривающих выдачу специальных разрешений на движение по автомобильным дорогам тяжеловесного и (или) крупногабаритного транспортного средства)</t>
  </si>
  <si>
    <t>1 16 01 05301 9000 140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</si>
  <si>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</si>
  <si>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1 16 01063 01 0008 140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</si>
  <si>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</si>
  <si>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1 16 01063 01 0009 140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</si>
  <si>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</si>
  <si>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1 16 01063 01 0161 140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</si>
  <si>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незаконные приобретение, хранение, перевозка, производство, сбыт или пересылка прекурсоров наркотических средств или психотропных веществ, а также незаконные приобретение, хранение, перевозка, сбыт или пересылка растений, содержащих прекурсоры наркотических средств или психотропных веществ, либо их частей, содержащих прекурсоры наркотических средств или психотропных веществ)</t>
  </si>
  <si>
    <t>1 16 01073 01 0017 140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</si>
  <si>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</si>
  <si>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1 16 01073 01 0019 140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</si>
  <si>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</si>
  <si>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1 16 01083 01 0281 140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</si>
  <si>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</si>
  <si>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1 16 01093 01 0022 140</t>
  </si>
  <si>
    <t>Административные штрафы, установленные Главой 14 КоАП РФ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 (иные штрафы)</t>
  </si>
  <si>
    <t>1 16 01143 01 0002 140</t>
  </si>
  <si>
    <t>1 16 01143 01 9000 140</t>
  </si>
  <si>
    <t>1 16 01 153 01 0005 140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</si>
  <si>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</si>
  <si>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1 16 01 153 01 0006 140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</si>
  <si>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</si>
  <si>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1 16 01153 01 9000 140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</si>
  <si>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</si>
  <si>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1 16 0 173 01 0007 140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</si>
  <si>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</si>
  <si>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1 16 01173 01 0008 140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</si>
  <si>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</si>
  <si>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1 16 01 173 01 9000 140</t>
  </si>
  <si>
    <t>Административные штрафы, установленные Главой 17 КоАП РФ за административные правонарушения, посягающие на институты государственной власти, налагаемые мировыми судьями (иные штрафы)</t>
  </si>
  <si>
    <t>1 16 01193 01 0005 140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</si>
  <si>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</si>
  <si>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1 16 01 193 01 0013 140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</si>
  <si>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</si>
  <si>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1 16 01193 01 0029 140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</si>
  <si>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</si>
  <si>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1 16 01193 01 9000 140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</si>
  <si>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</si>
  <si>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1 16 01203 01 0006 140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</si>
  <si>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</si>
  <si>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1 16 01 203 01 0007 140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</si>
  <si>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</si>
  <si>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1 16 01203 01 0008 140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</si>
  <si>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</si>
  <si>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1 16 01 203 01 0013 140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</si>
  <si>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</si>
  <si>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1 16 01 203 01 0021 140</t>
  </si>
  <si>
    <t>1 16 01203 01 0022 140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</si>
  <si>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нахождение в состоянии опьянения несовершеннолетних, потребление (распитие) ими алкогольной и спиртосодержащей продукции либо потребление ими наркотических средств или психотропных веществ, новых потенциально опасных психоактивных веществ или одурманивающих веществ)</t>
  </si>
  <si>
    <t>1 16 01 203 01 9000 140</t>
  </si>
  <si>
    <t>1 16 01333 01 0016 140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</si>
  <si>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 (штрафы, установленные Главой 14 КоАП РФ, за нарушение правил продажи этилового спирта, алкогольной и спиртосодержащей продукции)</t>
  </si>
  <si>
    <t>Администрация города Кизела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</si>
  <si>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</si>
  <si>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</si>
  <si>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</si>
  <si>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</si>
  <si>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</si>
  <si>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</si>
  <si>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</si>
  <si>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</si>
  <si>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</si>
  <si>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</si>
  <si>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1 13 02994 04 0000 130</t>
  </si>
  <si>
    <t>Прочие доходы от компенсации затрат бюджетов городских округов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</si>
  <si>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</si>
  <si>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</si>
  <si>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</si>
  <si>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</si>
  <si>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</si>
  <si>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</si>
  <si>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1 16 10061 04 0000 140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</si>
  <si>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</si>
  <si>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1 17 05040 04 0000 180</t>
  </si>
  <si>
    <t>Прочие неналоговые доходы бюджетов городских округов</t>
  </si>
  <si>
    <t>906</t>
  </si>
  <si>
    <t>1 17 15020 04 9103 150</t>
  </si>
  <si>
    <t>Проект инициативного бюджетирования комфортный двор счастливые жильцы</t>
  </si>
  <si>
    <t>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</si>
  <si>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</si>
  <si>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</si>
  <si>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</si>
  <si>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</si>
  <si>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</si>
  <si>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2 02 25576 04 0000 150</t>
  </si>
  <si>
    <t>Субсидии бюджетам городских округов на обеспечение комплексного развития сельских территорий</t>
  </si>
  <si>
    <t>2 02 29999 04 0000 150</t>
  </si>
  <si>
    <t>Прочие субсидии бюджетам городских округов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</si>
  <si>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</si>
  <si>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</si>
  <si>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</si>
  <si>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</si>
  <si>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2 02 35118 04 0000 150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</si>
  <si>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</si>
  <si>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2 02 35469 04 0000 150</t>
  </si>
  <si>
    <t>Субвенции бюджетам городских округов на проведение Всероссийской переписи населения 2020 года</t>
  </si>
  <si>
    <t>2 02 35930 04 0000 150</t>
  </si>
  <si>
    <t>Субвенции бюджетам городских округов на государственную регистрацию актов гражданского состояния</t>
  </si>
  <si>
    <t>2 02 39999 04 0000 150</t>
  </si>
  <si>
    <t>Прочие субвенции бюджетам городских округов</t>
  </si>
  <si>
    <t>2 02 49999 04 0000 150</t>
  </si>
  <si>
    <t>Прочие межбюджетные трансферты, передаваемые бюджетам городских округов</t>
  </si>
  <si>
    <t>2 07 04050 04 0000 150</t>
  </si>
  <si>
    <t>Прочие безвозмездные поступления в бюджеты городских округов</t>
  </si>
  <si>
    <t>2 18 04030 04 0000 150</t>
  </si>
  <si>
    <t>Доходы бюджетов городских округов от возврата иными организациями остатков субсидий прошлых лет</t>
  </si>
  <si>
    <t>2 19 35118 04 0000 150</t>
  </si>
  <si>
    <t>Возврат остатков субвенций на осуществление первичного воинского учета на территориях, где отсутствуют военные комиссариаты, из бюджетов городских округов</t>
  </si>
  <si>
    <t>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</si>
  <si>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</si>
  <si>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908</t>
  </si>
  <si>
    <t>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</si>
  <si>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</si>
  <si>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2 02 45303 04 0000 150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</si>
  <si>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</si>
  <si>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2 18 04010 04 0000 150</t>
  </si>
  <si>
    <t>Доходы бюджетов городских округов от возврата бюджетными учреждениями остатков субсидий прошлых лет</t>
  </si>
  <si>
    <t>2 19 45303 04 0000 150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</si>
  <si>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</si>
  <si>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909</t>
  </si>
  <si>
    <t>1 16 01154 01 0000 140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</si>
  <si>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</si>
  <si>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</si>
  <si>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</si>
  <si>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910</t>
  </si>
  <si>
    <t>2 02 15001 04 0000 150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</si>
  <si>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</si>
  <si>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</si>
  <si>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</si>
  <si>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2 02 16549 04 0000 150</t>
  </si>
  <si>
    <t>Дотации (гранты) бюджетам городских округов за достижение показателей деятельности органов местного самоуправления</t>
  </si>
  <si>
    <t>911</t>
  </si>
  <si>
    <t>2 02 25228 04 0000 150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</si>
  <si>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</si>
  <si>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2 02 25467 04 0000 150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</si>
  <si>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</si>
  <si>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2 19 45454 04 0000 150</t>
  </si>
  <si>
    <t>Возврат остатков иных межбюджетных трансфертов на создание модельных муниципальных библиотек из бюджетов городских округов</t>
  </si>
  <si>
    <t xml:space="preserve">ИТОГО ДОХОДОВ </t>
  </si>
  <si>
    <t xml:space="preserve">                                                          к решению Думы городского округа "Город Кизел"</t>
  </si>
  <si>
    <t xml:space="preserve">                                                          Приложение 1</t>
  </si>
  <si>
    <t>от 27.05.2022 №333</t>
  </si>
  <si>
    <t xml:space="preserve">                                                                                                                от 27.05.2022 №333</t>
  </si>
  <si>
    <t xml:space="preserve">                                                                            от 27.05.2022 №333</t>
  </si>
  <si>
    <t xml:space="preserve">                                                                                                        от 27.05.2022 №333</t>
  </si>
  <si>
    <t xml:space="preserve">                                                              от 27.05.2022 №333</t>
  </si>
  <si>
    <t xml:space="preserve">                                                                               от 27.05.2022 №333</t>
  </si>
  <si>
    <t xml:space="preserve">                                                          от 27.05.2022 №333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</si>
</sst>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000"/>
    <numFmt numFmtId="165" formatCode="000"/>
    <numFmt numFmtId="166" formatCode="0.0%"/>
    <numFmt numFmtId="167" formatCode="?"/>
    <numFmt numFmtId="168" formatCode="#,##0.000"/>
    <numFmt numFmtId="169" formatCode="#,##0.000000"/>
    <numFmt numFmtId="170" formatCode="0.0"/>
    <numFmt numFmtId="171" formatCode="#,##0.0000"/>
  </numFmts>
  <fonts count="37" x14ac:knownFonts="1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Helv"/>
    </font>
    <font>
      <b/>
      <sz val="10"/>
      <color rgb="FF002060"/>
      <name val="Arial Cyr"/>
      <charset val="204"/>
    </font>
    <font>
      <sz val="10"/>
      <color rgb="FF002060"/>
      <name val="Arial Cyr"/>
      <charset val="204"/>
    </font>
    <font>
      <sz val="10"/>
      <color rgb="FF0000FF"/>
      <name val="Arial Cyr"/>
      <charset val="204"/>
    </font>
    <font>
      <sz val="8"/>
      <name val="Arial"/>
      <family val="2"/>
      <charset val="204"/>
    </font>
    <font>
      <sz val="10"/>
      <color indexed="17"/>
      <name val="Arial Cyr"/>
      <charset val="204"/>
    </font>
    <font>
      <sz val="10"/>
      <color indexed="12"/>
      <name val="Arial Cyr"/>
      <charset val="204"/>
    </font>
    <font>
      <b/>
      <sz val="10"/>
      <color rgb="FFFF0000"/>
      <name val="Arial Cyr"/>
      <charset val="204"/>
    </font>
    <font>
      <b/>
      <sz val="10"/>
      <name val="Arial Cyr"/>
      <charset val="204"/>
    </font>
    <font>
      <sz val="10"/>
      <color rgb="FF5F2987"/>
      <name val="Arial Cyr"/>
      <charset val="204"/>
    </font>
    <font>
      <sz val="10"/>
      <color rgb="FF3C5F27"/>
      <name val="Arial Cyr"/>
      <charset val="204"/>
    </font>
    <font>
      <b/>
      <sz val="10"/>
      <color indexed="17"/>
      <name val="Arial Cyr"/>
      <charset val="204"/>
    </font>
    <font>
      <sz val="10"/>
      <color rgb="FF5A2781"/>
      <name val="Arial Cyr"/>
      <charset val="204"/>
    </font>
    <font>
      <sz val="10"/>
      <color rgb="FFFF0000"/>
      <name val="Arial Cyr"/>
      <charset val="204"/>
    </font>
    <font>
      <sz val="10"/>
      <color theme="9" tint="-0.249977111117893"/>
      <name val="Arial Cyr"/>
      <charset val="204"/>
    </font>
    <font>
      <b/>
      <sz val="10"/>
      <color rgb="FF3333CC"/>
      <name val="Times New Roman"/>
      <family val="1"/>
      <charset val="204"/>
    </font>
    <font>
      <b/>
      <sz val="10"/>
      <color rgb="FF0000FF"/>
      <name val="Arial Cyr"/>
      <charset val="204"/>
    </font>
    <font>
      <b/>
      <sz val="10"/>
      <color rgb="FF660066"/>
      <name val="Times New Roman"/>
      <family val="1"/>
      <charset val="204"/>
    </font>
    <font>
      <b/>
      <sz val="10"/>
      <color rgb="FF00009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 Cyr"/>
      <charset val="204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0"/>
        <bgColor indexed="2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6" fillId="0" borderId="0"/>
    <xf numFmtId="0" fontId="5" fillId="0" borderId="0"/>
    <xf numFmtId="0" fontId="5" fillId="0" borderId="0"/>
    <xf numFmtId="0" fontId="10" fillId="3" borderId="0"/>
    <xf numFmtId="0" fontId="6" fillId="0" borderId="0"/>
    <xf numFmtId="0" fontId="5" fillId="0" borderId="0"/>
    <xf numFmtId="0" fontId="5" fillId="0" borderId="0"/>
  </cellStyleXfs>
  <cellXfs count="2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0" xfId="2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2" borderId="1" xfId="3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164" fontId="1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justify" vertical="top" wrapText="1"/>
    </xf>
    <xf numFmtId="0" fontId="9" fillId="0" borderId="0" xfId="0" applyFont="1" applyAlignment="1">
      <alignment horizontal="center"/>
    </xf>
    <xf numFmtId="49" fontId="2" fillId="0" borderId="1" xfId="4" applyNumberFormat="1" applyFont="1" applyFill="1" applyBorder="1" applyAlignment="1">
      <alignment horizontal="center" vertical="top"/>
    </xf>
    <xf numFmtId="0" fontId="2" fillId="0" borderId="1" xfId="4" applyFont="1" applyFill="1" applyBorder="1" applyAlignment="1">
      <alignment horizontal="justify" vertical="top" wrapText="1"/>
    </xf>
    <xf numFmtId="0" fontId="11" fillId="4" borderId="0" xfId="0" applyFont="1" applyFill="1" applyAlignment="1">
      <alignment horizontal="center"/>
    </xf>
    <xf numFmtId="0" fontId="2" fillId="0" borderId="1" xfId="4" applyFont="1" applyFill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1" xfId="4" applyNumberFormat="1" applyFont="1" applyFill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" fillId="0" borderId="1" xfId="4" applyFont="1" applyFill="1" applyBorder="1" applyAlignment="1">
      <alignment horizontal="justify" vertical="top" wrapText="1"/>
    </xf>
    <xf numFmtId="0" fontId="14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justify" vertical="top" wrapText="1"/>
    </xf>
    <xf numFmtId="0" fontId="9" fillId="0" borderId="0" xfId="0" applyFont="1"/>
    <xf numFmtId="0" fontId="11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15" fillId="6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1" fillId="6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4" fillId="6" borderId="0" xfId="0" applyFont="1" applyFill="1"/>
    <xf numFmtId="0" fontId="11" fillId="0" borderId="0" xfId="0" applyFont="1"/>
    <xf numFmtId="0" fontId="14" fillId="0" borderId="0" xfId="0" applyFont="1"/>
    <xf numFmtId="0" fontId="15" fillId="0" borderId="0" xfId="0" applyFont="1"/>
    <xf numFmtId="0" fontId="11" fillId="7" borderId="0" xfId="0" applyFont="1" applyFill="1"/>
    <xf numFmtId="0" fontId="0" fillId="7" borderId="0" xfId="0" applyFill="1"/>
    <xf numFmtId="0" fontId="5" fillId="6" borderId="0" xfId="0" applyFont="1" applyFill="1"/>
    <xf numFmtId="49" fontId="2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right"/>
    </xf>
    <xf numFmtId="0" fontId="15" fillId="0" borderId="0" xfId="0" applyFont="1" applyFill="1"/>
    <xf numFmtId="0" fontId="17" fillId="0" borderId="0" xfId="0" applyFont="1"/>
    <xf numFmtId="0" fontId="16" fillId="0" borderId="0" xfId="0" applyFont="1"/>
    <xf numFmtId="0" fontId="11" fillId="8" borderId="0" xfId="0" applyFont="1" applyFill="1"/>
    <xf numFmtId="0" fontId="2" fillId="0" borderId="3" xfId="0" applyFont="1" applyBorder="1" applyAlignment="1">
      <alignment horizontal="justify" vertical="top" wrapText="1"/>
    </xf>
    <xf numFmtId="0" fontId="18" fillId="6" borderId="0" xfId="0" applyFont="1" applyFill="1"/>
    <xf numFmtId="0" fontId="18" fillId="0" borderId="0" xfId="0" applyFont="1"/>
    <xf numFmtId="0" fontId="11" fillId="6" borderId="0" xfId="0" applyFont="1" applyFill="1"/>
    <xf numFmtId="0" fontId="16" fillId="6" borderId="0" xfId="0" applyFont="1" applyFill="1"/>
    <xf numFmtId="0" fontId="2" fillId="0" borderId="1" xfId="4" applyFont="1" applyFill="1" applyBorder="1" applyAlignment="1">
      <alignment horizontal="center" vertical="top"/>
    </xf>
    <xf numFmtId="0" fontId="15" fillId="6" borderId="0" xfId="0" applyFont="1" applyFill="1"/>
    <xf numFmtId="0" fontId="0" fillId="6" borderId="0" xfId="0" applyFill="1"/>
    <xf numFmtId="0" fontId="9" fillId="6" borderId="0" xfId="0" applyFont="1" applyFill="1"/>
    <xf numFmtId="0" fontId="19" fillId="0" borderId="0" xfId="0" applyFont="1"/>
    <xf numFmtId="0" fontId="20" fillId="0" borderId="0" xfId="0" applyFont="1" applyAlignment="1">
      <alignment horizontal="center"/>
    </xf>
    <xf numFmtId="49" fontId="2" fillId="0" borderId="1" xfId="5" applyNumberFormat="1" applyFont="1" applyBorder="1" applyAlignment="1">
      <alignment horizontal="center" vertical="top"/>
    </xf>
    <xf numFmtId="0" fontId="2" fillId="0" borderId="1" xfId="5" applyFont="1" applyBorder="1" applyAlignment="1">
      <alignment horizontal="justify" vertical="top" wrapText="1"/>
    </xf>
    <xf numFmtId="164" fontId="2" fillId="0" borderId="1" xfId="5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21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9" fillId="0" borderId="0" xfId="0" applyFont="1" applyAlignment="1">
      <alignment horizontal="center"/>
    </xf>
    <xf numFmtId="0" fontId="5" fillId="9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9" fillId="9" borderId="0" xfId="0" applyFont="1" applyFill="1" applyAlignment="1">
      <alignment horizontal="center"/>
    </xf>
    <xf numFmtId="49" fontId="2" fillId="0" borderId="1" xfId="1" applyNumberFormat="1" applyFont="1" applyBorder="1" applyAlignment="1">
      <alignment horizontal="center" vertical="top"/>
    </xf>
    <xf numFmtId="0" fontId="18" fillId="0" borderId="0" xfId="0" applyFont="1" applyAlignment="1">
      <alignment horizontal="center"/>
    </xf>
    <xf numFmtId="0" fontId="15" fillId="9" borderId="0" xfId="0" applyFont="1" applyFill="1" applyAlignment="1">
      <alignment horizontal="center"/>
    </xf>
    <xf numFmtId="0" fontId="0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49" fontId="23" fillId="0" borderId="0" xfId="0" applyNumberFormat="1" applyFont="1"/>
    <xf numFmtId="0" fontId="23" fillId="0" borderId="0" xfId="0" applyFont="1"/>
    <xf numFmtId="49" fontId="21" fillId="0" borderId="0" xfId="0" applyNumberFormat="1" applyFont="1"/>
    <xf numFmtId="49" fontId="1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164" fontId="24" fillId="0" borderId="0" xfId="0" applyNumberFormat="1" applyFont="1"/>
    <xf numFmtId="49" fontId="2" fillId="0" borderId="1" xfId="0" applyNumberFormat="1" applyFont="1" applyBorder="1" applyAlignment="1" applyProtection="1">
      <alignment horizontal="center" vertical="top" wrapText="1"/>
    </xf>
    <xf numFmtId="49" fontId="2" fillId="0" borderId="1" xfId="0" applyNumberFormat="1" applyFont="1" applyBorder="1" applyAlignment="1" applyProtection="1">
      <alignment horizontal="left" vertical="top" wrapText="1"/>
    </xf>
    <xf numFmtId="164" fontId="2" fillId="0" borderId="1" xfId="0" applyNumberFormat="1" applyFont="1" applyBorder="1" applyAlignment="1" applyProtection="1">
      <alignment horizontal="right" wrapText="1"/>
    </xf>
    <xf numFmtId="0" fontId="25" fillId="0" borderId="0" xfId="0" applyFont="1" applyAlignment="1">
      <alignment vertical="top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/>
    <xf numFmtId="49" fontId="1" fillId="0" borderId="1" xfId="0" applyNumberFormat="1" applyFont="1" applyBorder="1" applyAlignment="1" applyProtection="1">
      <alignment horizontal="center" vertical="center"/>
    </xf>
    <xf numFmtId="164" fontId="1" fillId="0" borderId="1" xfId="0" applyNumberFormat="1" applyFont="1" applyBorder="1" applyAlignment="1" applyProtection="1">
      <alignment horizontal="right" vertical="center"/>
    </xf>
    <xf numFmtId="4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28" fillId="10" borderId="1" xfId="0" applyFont="1" applyFill="1" applyBorder="1" applyAlignment="1">
      <alignment horizontal="center" vertical="top" wrapText="1"/>
    </xf>
    <xf numFmtId="0" fontId="29" fillId="10" borderId="1" xfId="0" applyFont="1" applyFill="1" applyBorder="1" applyAlignment="1">
      <alignment horizontal="center" vertical="top" wrapText="1"/>
    </xf>
    <xf numFmtId="0" fontId="29" fillId="10" borderId="1" xfId="0" applyFont="1" applyFill="1" applyBorder="1" applyAlignment="1">
      <alignment vertical="top" wrapText="1"/>
    </xf>
    <xf numFmtId="0" fontId="28" fillId="10" borderId="1" xfId="0" applyFont="1" applyFill="1" applyBorder="1" applyAlignment="1">
      <alignment vertical="top" wrapText="1"/>
    </xf>
    <xf numFmtId="0" fontId="28" fillId="10" borderId="1" xfId="0" applyFont="1" applyFill="1" applyBorder="1" applyAlignment="1">
      <alignment horizontal="left" vertical="top" wrapText="1"/>
    </xf>
    <xf numFmtId="164" fontId="29" fillId="10" borderId="1" xfId="0" applyNumberFormat="1" applyFont="1" applyFill="1" applyBorder="1" applyAlignment="1">
      <alignment horizontal="right" vertical="center" wrapText="1"/>
    </xf>
    <xf numFmtId="164" fontId="28" fillId="10" borderId="1" xfId="0" applyNumberFormat="1" applyFont="1" applyFill="1" applyBorder="1" applyAlignment="1">
      <alignment horizontal="right" vertical="center" wrapText="1"/>
    </xf>
    <xf numFmtId="49" fontId="28" fillId="10" borderId="1" xfId="0" applyNumberFormat="1" applyFont="1" applyFill="1" applyBorder="1" applyAlignment="1">
      <alignment horizontal="center" vertical="top" wrapText="1"/>
    </xf>
    <xf numFmtId="0" fontId="29" fillId="10" borderId="1" xfId="0" applyFont="1" applyFill="1" applyBorder="1" applyAlignment="1">
      <alignment horizontal="left" vertical="center" wrapText="1"/>
    </xf>
    <xf numFmtId="0" fontId="28" fillId="1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28" fillId="10" borderId="1" xfId="0" applyNumberFormat="1" applyFont="1" applyFill="1" applyBorder="1" applyAlignment="1">
      <alignment horizontal="right" wrapText="1"/>
    </xf>
    <xf numFmtId="164" fontId="29" fillId="10" borderId="1" xfId="0" applyNumberFormat="1" applyFont="1" applyFill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0" fontId="26" fillId="0" borderId="0" xfId="0" applyFont="1"/>
    <xf numFmtId="164" fontId="2" fillId="0" borderId="0" xfId="0" applyNumberFormat="1" applyFont="1"/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right" wrapText="1"/>
    </xf>
    <xf numFmtId="0" fontId="0" fillId="0" borderId="0" xfId="0" applyFill="1"/>
    <xf numFmtId="0" fontId="2" fillId="0" borderId="1" xfId="0" applyFont="1" applyFill="1" applyBorder="1" applyAlignment="1">
      <alignment vertical="top" wrapText="1"/>
    </xf>
    <xf numFmtId="0" fontId="2" fillId="0" borderId="0" xfId="6" applyFont="1" applyAlignment="1">
      <alignment horizontal="center" vertical="top"/>
    </xf>
    <xf numFmtId="0" fontId="2" fillId="0" borderId="0" xfId="1" applyFont="1" applyAlignment="1">
      <alignment vertical="top"/>
    </xf>
    <xf numFmtId="0" fontId="2" fillId="0" borderId="0" xfId="6" applyFont="1" applyAlignment="1">
      <alignment horizontal="left" vertical="top"/>
    </xf>
    <xf numFmtId="0" fontId="30" fillId="0" borderId="0" xfId="6" applyFont="1" applyAlignment="1">
      <alignment horizontal="left" vertical="top"/>
    </xf>
    <xf numFmtId="0" fontId="4" fillId="0" borderId="0" xfId="6" applyFont="1" applyAlignment="1">
      <alignment horizontal="left" vertical="top"/>
    </xf>
    <xf numFmtId="0" fontId="30" fillId="0" borderId="0" xfId="6" applyFont="1" applyAlignment="1">
      <alignment vertical="top"/>
    </xf>
    <xf numFmtId="0" fontId="2" fillId="0" borderId="0" xfId="6" applyFont="1" applyAlignment="1">
      <alignment horizontal="left" vertical="top" wrapText="1"/>
    </xf>
    <xf numFmtId="0" fontId="4" fillId="0" borderId="0" xfId="6" applyFont="1" applyAlignment="1">
      <alignment horizontal="left" vertical="top" wrapText="1"/>
    </xf>
    <xf numFmtId="0" fontId="2" fillId="0" borderId="0" xfId="6" applyFont="1" applyAlignment="1">
      <alignment vertical="top"/>
    </xf>
    <xf numFmtId="0" fontId="2" fillId="0" borderId="1" xfId="6" applyFont="1" applyBorder="1" applyAlignment="1">
      <alignment horizontal="center" vertical="top" wrapText="1"/>
    </xf>
    <xf numFmtId="0" fontId="2" fillId="0" borderId="1" xfId="6" applyFont="1" applyBorder="1" applyAlignment="1">
      <alignment horizontal="center" vertical="top"/>
    </xf>
    <xf numFmtId="0" fontId="30" fillId="0" borderId="4" xfId="6" applyFont="1" applyBorder="1" applyAlignment="1">
      <alignment horizontal="center" vertical="top" wrapText="1"/>
    </xf>
    <xf numFmtId="0" fontId="30" fillId="0" borderId="1" xfId="6" applyFont="1" applyBorder="1" applyAlignment="1">
      <alignment horizontal="center" vertical="top" wrapText="1"/>
    </xf>
    <xf numFmtId="0" fontId="4" fillId="0" borderId="1" xfId="6" applyFont="1" applyBorder="1" applyAlignment="1">
      <alignment horizontal="center" vertical="top" wrapText="1"/>
    </xf>
    <xf numFmtId="0" fontId="31" fillId="0" borderId="0" xfId="6" applyFont="1" applyAlignment="1">
      <alignment vertical="top"/>
    </xf>
    <xf numFmtId="49" fontId="1" fillId="0" borderId="1" xfId="6" applyNumberFormat="1" applyFont="1" applyBorder="1" applyAlignment="1">
      <alignment horizontal="center" vertical="top"/>
    </xf>
    <xf numFmtId="0" fontId="1" fillId="0" borderId="1" xfId="6" applyFont="1" applyBorder="1" applyAlignment="1">
      <alignment horizontal="center" vertical="top"/>
    </xf>
    <xf numFmtId="0" fontId="1" fillId="0" borderId="1" xfId="6" applyFont="1" applyBorder="1" applyAlignment="1">
      <alignment horizontal="left" vertical="top" wrapText="1"/>
    </xf>
    <xf numFmtId="0" fontId="1" fillId="0" borderId="1" xfId="6" applyFont="1" applyBorder="1" applyAlignment="1">
      <alignment horizontal="center" vertical="top" wrapText="1"/>
    </xf>
    <xf numFmtId="164" fontId="1" fillId="0" borderId="1" xfId="6" applyNumberFormat="1" applyFont="1" applyBorder="1" applyAlignment="1">
      <alignment horizontal="right" wrapText="1"/>
    </xf>
    <xf numFmtId="0" fontId="4" fillId="0" borderId="0" xfId="6" applyFont="1" applyAlignment="1">
      <alignment horizontal="center" vertical="top" wrapText="1"/>
    </xf>
    <xf numFmtId="165" fontId="2" fillId="0" borderId="1" xfId="6" applyNumberFormat="1" applyFont="1" applyBorder="1" applyAlignment="1">
      <alignment horizontal="center" vertical="top"/>
    </xf>
    <xf numFmtId="49" fontId="2" fillId="0" borderId="1" xfId="6" applyNumberFormat="1" applyFont="1" applyBorder="1" applyAlignment="1">
      <alignment horizontal="left" vertical="top" wrapText="1"/>
    </xf>
    <xf numFmtId="0" fontId="2" fillId="0" borderId="1" xfId="6" applyFont="1" applyBorder="1" applyAlignment="1">
      <alignment horizontal="right" vertical="top"/>
    </xf>
    <xf numFmtId="0" fontId="1" fillId="0" borderId="1" xfId="6" applyFont="1" applyBorder="1" applyAlignment="1">
      <alignment vertical="top"/>
    </xf>
    <xf numFmtId="4" fontId="2" fillId="0" borderId="1" xfId="6" applyNumberFormat="1" applyFont="1" applyBorder="1" applyAlignment="1">
      <alignment horizontal="right" vertical="top"/>
    </xf>
    <xf numFmtId="4" fontId="2" fillId="0" borderId="1" xfId="6" applyNumberFormat="1" applyFont="1" applyBorder="1" applyAlignment="1">
      <alignment vertical="top"/>
    </xf>
    <xf numFmtId="164" fontId="2" fillId="0" borderId="1" xfId="6" applyNumberFormat="1" applyFont="1" applyBorder="1" applyAlignment="1">
      <alignment horizontal="right"/>
    </xf>
    <xf numFmtId="0" fontId="2" fillId="0" borderId="1" xfId="6" applyFont="1" applyBorder="1" applyAlignment="1">
      <alignment horizontal="left" vertical="top" wrapText="1"/>
    </xf>
    <xf numFmtId="165" fontId="1" fillId="0" borderId="1" xfId="6" applyNumberFormat="1" applyFont="1" applyBorder="1" applyAlignment="1">
      <alignment horizontal="center" vertical="top"/>
    </xf>
    <xf numFmtId="164" fontId="1" fillId="0" borderId="1" xfId="6" applyNumberFormat="1" applyFont="1" applyBorder="1" applyAlignment="1">
      <alignment horizontal="right"/>
    </xf>
    <xf numFmtId="166" fontId="4" fillId="0" borderId="0" xfId="6" applyNumberFormat="1" applyFont="1" applyAlignment="1">
      <alignment horizontal="right" vertical="top"/>
    </xf>
    <xf numFmtId="2" fontId="4" fillId="0" borderId="0" xfId="6" applyNumberFormat="1" applyFont="1" applyAlignment="1">
      <alignment horizontal="right" vertical="top"/>
    </xf>
    <xf numFmtId="0" fontId="4" fillId="0" borderId="0" xfId="6" applyFont="1" applyAlignment="1">
      <alignment vertical="top"/>
    </xf>
    <xf numFmtId="0" fontId="2" fillId="0" borderId="1" xfId="6" applyFont="1" applyBorder="1" applyAlignment="1">
      <alignment vertical="top"/>
    </xf>
    <xf numFmtId="164" fontId="2" fillId="0" borderId="1" xfId="6" applyNumberFormat="1" applyFont="1" applyBorder="1"/>
    <xf numFmtId="164" fontId="2" fillId="0" borderId="1" xfId="6" applyNumberFormat="1" applyFont="1" applyBorder="1" applyAlignment="1">
      <alignment horizontal="right" wrapText="1"/>
    </xf>
    <xf numFmtId="166" fontId="31" fillId="0" borderId="0" xfId="6" applyNumberFormat="1" applyFont="1" applyAlignment="1">
      <alignment horizontal="right" vertical="top"/>
    </xf>
    <xf numFmtId="0" fontId="1" fillId="0" borderId="1" xfId="6" applyFont="1" applyBorder="1" applyAlignment="1">
      <alignment horizontal="right" vertical="top"/>
    </xf>
    <xf numFmtId="4" fontId="1" fillId="0" borderId="1" xfId="6" applyNumberFormat="1" applyFont="1" applyBorder="1" applyAlignment="1">
      <alignment horizontal="right" vertical="top"/>
    </xf>
    <xf numFmtId="4" fontId="1" fillId="0" borderId="1" xfId="6" applyNumberFormat="1" applyFont="1" applyBorder="1" applyAlignment="1">
      <alignment vertical="top"/>
    </xf>
    <xf numFmtId="164" fontId="1" fillId="0" borderId="1" xfId="6" applyNumberFormat="1" applyFont="1" applyBorder="1"/>
    <xf numFmtId="167" fontId="2" fillId="0" borderId="1" xfId="6" applyNumberFormat="1" applyFont="1" applyBorder="1" applyAlignment="1">
      <alignment horizontal="left" vertical="top" wrapText="1"/>
    </xf>
    <xf numFmtId="49" fontId="1" fillId="0" borderId="1" xfId="6" applyNumberFormat="1" applyFont="1" applyBorder="1" applyAlignment="1">
      <alignment horizontal="left" vertical="top" wrapText="1"/>
    </xf>
    <xf numFmtId="0" fontId="32" fillId="0" borderId="1" xfId="7" applyFont="1" applyBorder="1" applyAlignment="1">
      <alignment horizontal="right" vertical="top"/>
    </xf>
    <xf numFmtId="0" fontId="33" fillId="0" borderId="1" xfId="7" applyFont="1" applyBorder="1" applyAlignment="1">
      <alignment horizontal="right" vertical="top"/>
    </xf>
    <xf numFmtId="168" fontId="2" fillId="0" borderId="1" xfId="6" applyNumberFormat="1" applyFont="1" applyBorder="1" applyAlignment="1">
      <alignment horizontal="right" vertical="top"/>
    </xf>
    <xf numFmtId="49" fontId="2" fillId="0" borderId="1" xfId="6" applyNumberFormat="1" applyFont="1" applyBorder="1" applyAlignment="1">
      <alignment horizontal="center" vertical="top" wrapText="1"/>
    </xf>
    <xf numFmtId="4" fontId="2" fillId="0" borderId="1" xfId="6" applyNumberFormat="1" applyFont="1" applyBorder="1" applyAlignment="1">
      <alignment horizontal="right" vertical="top" wrapText="1"/>
    </xf>
    <xf numFmtId="2" fontId="3" fillId="0" borderId="0" xfId="6" applyNumberFormat="1" applyFont="1" applyAlignment="1">
      <alignment horizontal="right" vertical="top"/>
    </xf>
    <xf numFmtId="0" fontId="3" fillId="0" borderId="0" xfId="6" applyFont="1" applyAlignment="1">
      <alignment vertical="top"/>
    </xf>
    <xf numFmtId="0" fontId="34" fillId="0" borderId="1" xfId="6" applyFont="1" applyBorder="1" applyAlignment="1">
      <alignment horizontal="right" vertical="top" wrapText="1"/>
    </xf>
    <xf numFmtId="0" fontId="2" fillId="0" borderId="1" xfId="6" applyFont="1" applyBorder="1" applyAlignment="1">
      <alignment horizontal="right" vertical="top" wrapText="1"/>
    </xf>
    <xf numFmtId="168" fontId="2" fillId="0" borderId="1" xfId="6" applyNumberFormat="1" applyFont="1" applyBorder="1" applyAlignment="1">
      <alignment horizontal="right" vertical="top" wrapText="1"/>
    </xf>
    <xf numFmtId="0" fontId="32" fillId="0" borderId="1" xfId="7" applyFont="1" applyBorder="1" applyAlignment="1">
      <alignment horizontal="left" vertical="top"/>
    </xf>
    <xf numFmtId="0" fontId="1" fillId="0" borderId="1" xfId="6" applyFont="1" applyBorder="1" applyAlignment="1">
      <alignment horizontal="left" vertical="top"/>
    </xf>
    <xf numFmtId="4" fontId="1" fillId="0" borderId="1" xfId="6" applyNumberFormat="1" applyFont="1" applyBorder="1" applyAlignment="1">
      <alignment horizontal="left" vertical="top"/>
    </xf>
    <xf numFmtId="49" fontId="1" fillId="0" borderId="1" xfId="6" applyNumberFormat="1" applyFont="1" applyBorder="1" applyAlignment="1">
      <alignment horizontal="center" vertical="top" wrapText="1"/>
    </xf>
    <xf numFmtId="49" fontId="2" fillId="0" borderId="9" xfId="6" applyNumberFormat="1" applyFont="1" applyBorder="1" applyAlignment="1">
      <alignment horizontal="center" vertical="top" wrapText="1"/>
    </xf>
    <xf numFmtId="0" fontId="33" fillId="0" borderId="4" xfId="7" applyFont="1" applyBorder="1" applyAlignment="1">
      <alignment horizontal="right" vertical="top"/>
    </xf>
    <xf numFmtId="169" fontId="1" fillId="0" borderId="1" xfId="6" applyNumberFormat="1" applyFont="1" applyBorder="1" applyAlignment="1">
      <alignment horizontal="right" vertical="top"/>
    </xf>
    <xf numFmtId="164" fontId="1" fillId="0" borderId="1" xfId="6" applyNumberFormat="1" applyFont="1" applyBorder="1" applyAlignment="1">
      <alignment horizontal="right" vertical="top"/>
    </xf>
    <xf numFmtId="165" fontId="1" fillId="0" borderId="0" xfId="6" applyNumberFormat="1" applyFont="1" applyAlignment="1">
      <alignment vertical="top"/>
    </xf>
    <xf numFmtId="0" fontId="1" fillId="0" borderId="0" xfId="6" applyFont="1" applyAlignment="1">
      <alignment horizontal="center" vertical="top"/>
    </xf>
    <xf numFmtId="0" fontId="1" fillId="0" borderId="0" xfId="6" applyFont="1" applyAlignment="1">
      <alignment horizontal="left" vertical="top" wrapText="1"/>
    </xf>
    <xf numFmtId="0" fontId="1" fillId="0" borderId="0" xfId="6" applyFont="1" applyAlignment="1">
      <alignment horizontal="right" vertical="top"/>
    </xf>
    <xf numFmtId="168" fontId="1" fillId="0" borderId="0" xfId="6" applyNumberFormat="1" applyFont="1" applyAlignment="1">
      <alignment horizontal="right" vertical="top"/>
    </xf>
    <xf numFmtId="164" fontId="1" fillId="0" borderId="0" xfId="6" applyNumberFormat="1" applyFont="1" applyAlignment="1">
      <alignment horizontal="right" vertical="top"/>
    </xf>
    <xf numFmtId="4" fontId="1" fillId="0" borderId="0" xfId="6" applyNumberFormat="1" applyFont="1" applyAlignment="1">
      <alignment horizontal="right" vertical="top"/>
    </xf>
    <xf numFmtId="164" fontId="4" fillId="0" borderId="0" xfId="6" applyNumberFormat="1" applyFont="1" applyAlignment="1">
      <alignment horizontal="right" vertical="top"/>
    </xf>
    <xf numFmtId="170" fontId="4" fillId="0" borderId="0" xfId="6" applyNumberFormat="1" applyFont="1" applyAlignment="1">
      <alignment horizontal="right" vertical="top"/>
    </xf>
    <xf numFmtId="165" fontId="2" fillId="0" borderId="0" xfId="6" applyNumberFormat="1" applyFont="1" applyAlignment="1">
      <alignment vertical="top"/>
    </xf>
    <xf numFmtId="168" fontId="1" fillId="11" borderId="0" xfId="6" applyNumberFormat="1" applyFont="1" applyFill="1" applyAlignment="1">
      <alignment horizontal="right" vertical="top"/>
    </xf>
    <xf numFmtId="164" fontId="2" fillId="0" borderId="0" xfId="6" applyNumberFormat="1" applyFont="1" applyAlignment="1">
      <alignment horizontal="right" vertical="top"/>
    </xf>
    <xf numFmtId="0" fontId="1" fillId="0" borderId="0" xfId="6" applyFont="1" applyAlignment="1">
      <alignment vertical="top"/>
    </xf>
    <xf numFmtId="4" fontId="1" fillId="11" borderId="0" xfId="6" applyNumberFormat="1" applyFont="1" applyFill="1" applyAlignment="1">
      <alignment horizontal="right" vertical="top"/>
    </xf>
    <xf numFmtId="171" fontId="1" fillId="0" borderId="0" xfId="6" applyNumberFormat="1" applyFont="1" applyAlignment="1">
      <alignment horizontal="right" vertical="top"/>
    </xf>
    <xf numFmtId="0" fontId="2" fillId="11" borderId="0" xfId="6" applyFont="1" applyFill="1" applyAlignment="1">
      <alignment vertical="top"/>
    </xf>
    <xf numFmtId="49" fontId="2" fillId="0" borderId="5" xfId="6" applyNumberFormat="1" applyFont="1" applyBorder="1" applyAlignment="1">
      <alignment horizontal="center" vertical="top" wrapText="1"/>
    </xf>
    <xf numFmtId="167" fontId="2" fillId="0" borderId="6" xfId="6" applyNumberFormat="1" applyFont="1" applyBorder="1" applyAlignment="1">
      <alignment horizontal="left" vertical="top" wrapText="1"/>
    </xf>
    <xf numFmtId="49" fontId="2" fillId="0" borderId="7" xfId="6" applyNumberFormat="1" applyFont="1" applyBorder="1" applyAlignment="1">
      <alignment horizontal="center" vertical="top" wrapText="1"/>
    </xf>
    <xf numFmtId="49" fontId="2" fillId="0" borderId="8" xfId="6" applyNumberFormat="1" applyFont="1" applyBorder="1" applyAlignment="1">
      <alignment horizontal="center" vertical="top" wrapText="1"/>
    </xf>
    <xf numFmtId="49" fontId="2" fillId="0" borderId="9" xfId="6" applyNumberFormat="1" applyFont="1" applyBorder="1" applyAlignment="1">
      <alignment horizontal="left" vertical="top" wrapText="1"/>
    </xf>
    <xf numFmtId="0" fontId="35" fillId="0" borderId="1" xfId="6" applyFont="1" applyBorder="1" applyAlignment="1">
      <alignment horizontal="center" vertical="center"/>
    </xf>
    <xf numFmtId="0" fontId="35" fillId="0" borderId="1" xfId="6" applyFont="1" applyBorder="1" applyAlignment="1">
      <alignment horizontal="center" vertical="center" wrapText="1"/>
    </xf>
    <xf numFmtId="0" fontId="35" fillId="0" borderId="4" xfId="6" applyFont="1" applyBorder="1" applyAlignment="1">
      <alignment horizontal="center" vertical="center" wrapText="1"/>
    </xf>
    <xf numFmtId="0" fontId="36" fillId="0" borderId="0" xfId="6" applyFont="1" applyAlignment="1">
      <alignment vertical="center"/>
    </xf>
    <xf numFmtId="49" fontId="1" fillId="0" borderId="3" xfId="6" applyNumberFormat="1" applyFont="1" applyBorder="1" applyAlignment="1">
      <alignment horizontal="left" vertical="top" wrapText="1"/>
    </xf>
    <xf numFmtId="49" fontId="1" fillId="0" borderId="4" xfId="6" applyNumberFormat="1" applyFont="1" applyBorder="1" applyAlignment="1">
      <alignment horizontal="left" vertical="top" wrapText="1"/>
    </xf>
    <xf numFmtId="0" fontId="3" fillId="0" borderId="0" xfId="6" applyFont="1" applyAlignment="1">
      <alignment horizontal="center" vertical="top" wrapText="1"/>
    </xf>
    <xf numFmtId="0" fontId="2" fillId="0" borderId="1" xfId="6" applyFont="1" applyBorder="1" applyAlignment="1">
      <alignment horizontal="center" vertical="top" wrapText="1"/>
    </xf>
    <xf numFmtId="49" fontId="1" fillId="0" borderId="1" xfId="6" applyNumberFormat="1" applyFont="1" applyBorder="1" applyAlignment="1">
      <alignment horizontal="left" vertical="top" wrapText="1"/>
    </xf>
    <xf numFmtId="0" fontId="3" fillId="0" borderId="0" xfId="0" applyFont="1" applyBorder="1" applyAlignment="1" applyProtection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</cellXfs>
  <cellStyles count="8">
    <cellStyle name="Обычный" xfId="0" builtinId="0"/>
    <cellStyle name="Обычный 2" xfId="6" xr:uid="{9F35EBDE-1685-44D5-8D16-0B73106FE7BA}"/>
    <cellStyle name="Обычный 9" xfId="4" xr:uid="{00000000-0005-0000-0000-000001000000}"/>
    <cellStyle name="Обычный_Брг_03_3" xfId="7" xr:uid="{80E887D9-FD20-46F2-A503-B0117190B006}"/>
    <cellStyle name="Обычный_приложение доходы 2015 год к 1  чтению" xfId="2" xr:uid="{00000000-0005-0000-0000-000002000000}"/>
    <cellStyle name="Обычный_приложение доходы 2016 год к 1  чтению 2" xfId="3" xr:uid="{00000000-0005-0000-0000-000003000000}"/>
    <cellStyle name="Обычный_Приложения к  решению №52 от 18.05.2017" xfId="5" xr:uid="{00000000-0005-0000-0000-000004000000}"/>
    <cellStyle name="Стиль 1" xfId="1" xr:uid="{00000000-0005-0000-0000-000005000000}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749C8-4CD8-4E8D-A0F5-C58078095BC1}">
  <dimension ref="A1:N198"/>
  <sheetViews>
    <sheetView tabSelected="1" view="pageBreakPreview" zoomScaleNormal="75" zoomScaleSheetLayoutView="100" workbookViewId="0"/>
  </sheetViews>
  <sheetFormatPr defaultRowHeight="15" outlineLevelCol="1" x14ac:dyDescent="0.2"/>
  <cols>
    <col min="1" max="1" width="10.140625" style="138" customWidth="1"/>
    <col min="2" max="2" width="18.7109375" style="138" customWidth="1"/>
    <col min="3" max="3" width="56.28515625" style="146" customWidth="1"/>
    <col min="4" max="4" width="17.42578125" style="146" hidden="1" customWidth="1" outlineLevel="1"/>
    <col min="5" max="5" width="11.5703125" style="146" hidden="1" customWidth="1" outlineLevel="1"/>
    <col min="6" max="6" width="36.42578125" style="146" hidden="1" customWidth="1" outlineLevel="1"/>
    <col min="7" max="7" width="36.140625" style="146" hidden="1" customWidth="1" outlineLevel="1"/>
    <col min="8" max="8" width="35.5703125" style="146" hidden="1" customWidth="1" outlineLevel="1"/>
    <col min="9" max="9" width="34.7109375" style="146" hidden="1" customWidth="1" outlineLevel="1"/>
    <col min="10" max="10" width="35" style="146" hidden="1" customWidth="1" outlineLevel="1"/>
    <col min="11" max="11" width="12.5703125" style="146" customWidth="1" collapsed="1"/>
    <col min="12" max="12" width="15.42578125" style="143" hidden="1" customWidth="1"/>
    <col min="13" max="14" width="9.28515625" style="143" hidden="1" customWidth="1"/>
    <col min="15" max="15" width="7.28515625" style="143" customWidth="1"/>
    <col min="16" max="256" width="9.140625" style="143"/>
    <col min="257" max="257" width="10.140625" style="143" customWidth="1"/>
    <col min="258" max="258" width="20.28515625" style="143" customWidth="1"/>
    <col min="259" max="259" width="75" style="143" customWidth="1"/>
    <col min="260" max="266" width="0" style="143" hidden="1" customWidth="1"/>
    <col min="267" max="267" width="13.140625" style="143" customWidth="1"/>
    <col min="268" max="270" width="0" style="143" hidden="1" customWidth="1"/>
    <col min="271" max="271" width="7.28515625" style="143" customWidth="1"/>
    <col min="272" max="512" width="9.140625" style="143"/>
    <col min="513" max="513" width="10.140625" style="143" customWidth="1"/>
    <col min="514" max="514" width="20.28515625" style="143" customWidth="1"/>
    <col min="515" max="515" width="75" style="143" customWidth="1"/>
    <col min="516" max="522" width="0" style="143" hidden="1" customWidth="1"/>
    <col min="523" max="523" width="13.140625" style="143" customWidth="1"/>
    <col min="524" max="526" width="0" style="143" hidden="1" customWidth="1"/>
    <col min="527" max="527" width="7.28515625" style="143" customWidth="1"/>
    <col min="528" max="768" width="9.140625" style="143"/>
    <col min="769" max="769" width="10.140625" style="143" customWidth="1"/>
    <col min="770" max="770" width="20.28515625" style="143" customWidth="1"/>
    <col min="771" max="771" width="75" style="143" customWidth="1"/>
    <col min="772" max="778" width="0" style="143" hidden="1" customWidth="1"/>
    <col min="779" max="779" width="13.140625" style="143" customWidth="1"/>
    <col min="780" max="782" width="0" style="143" hidden="1" customWidth="1"/>
    <col min="783" max="783" width="7.28515625" style="143" customWidth="1"/>
    <col min="784" max="1024" width="9.140625" style="143"/>
    <col min="1025" max="1025" width="10.140625" style="143" customWidth="1"/>
    <col min="1026" max="1026" width="20.28515625" style="143" customWidth="1"/>
    <col min="1027" max="1027" width="75" style="143" customWidth="1"/>
    <col min="1028" max="1034" width="0" style="143" hidden="1" customWidth="1"/>
    <col min="1035" max="1035" width="13.140625" style="143" customWidth="1"/>
    <col min="1036" max="1038" width="0" style="143" hidden="1" customWidth="1"/>
    <col min="1039" max="1039" width="7.28515625" style="143" customWidth="1"/>
    <col min="1040" max="1280" width="9.140625" style="143"/>
    <col min="1281" max="1281" width="10.140625" style="143" customWidth="1"/>
    <col min="1282" max="1282" width="20.28515625" style="143" customWidth="1"/>
    <col min="1283" max="1283" width="75" style="143" customWidth="1"/>
    <col min="1284" max="1290" width="0" style="143" hidden="1" customWidth="1"/>
    <col min="1291" max="1291" width="13.140625" style="143" customWidth="1"/>
    <col min="1292" max="1294" width="0" style="143" hidden="1" customWidth="1"/>
    <col min="1295" max="1295" width="7.28515625" style="143" customWidth="1"/>
    <col min="1296" max="1536" width="9.140625" style="143"/>
    <col min="1537" max="1537" width="10.140625" style="143" customWidth="1"/>
    <col min="1538" max="1538" width="20.28515625" style="143" customWidth="1"/>
    <col min="1539" max="1539" width="75" style="143" customWidth="1"/>
    <col min="1540" max="1546" width="0" style="143" hidden="1" customWidth="1"/>
    <col min="1547" max="1547" width="13.140625" style="143" customWidth="1"/>
    <col min="1548" max="1550" width="0" style="143" hidden="1" customWidth="1"/>
    <col min="1551" max="1551" width="7.28515625" style="143" customWidth="1"/>
    <col min="1552" max="1792" width="9.140625" style="143"/>
    <col min="1793" max="1793" width="10.140625" style="143" customWidth="1"/>
    <col min="1794" max="1794" width="20.28515625" style="143" customWidth="1"/>
    <col min="1795" max="1795" width="75" style="143" customWidth="1"/>
    <col min="1796" max="1802" width="0" style="143" hidden="1" customWidth="1"/>
    <col min="1803" max="1803" width="13.140625" style="143" customWidth="1"/>
    <col min="1804" max="1806" width="0" style="143" hidden="1" customWidth="1"/>
    <col min="1807" max="1807" width="7.28515625" style="143" customWidth="1"/>
    <col min="1808" max="2048" width="9.140625" style="143"/>
    <col min="2049" max="2049" width="10.140625" style="143" customWidth="1"/>
    <col min="2050" max="2050" width="20.28515625" style="143" customWidth="1"/>
    <col min="2051" max="2051" width="75" style="143" customWidth="1"/>
    <col min="2052" max="2058" width="0" style="143" hidden="1" customWidth="1"/>
    <col min="2059" max="2059" width="13.140625" style="143" customWidth="1"/>
    <col min="2060" max="2062" width="0" style="143" hidden="1" customWidth="1"/>
    <col min="2063" max="2063" width="7.28515625" style="143" customWidth="1"/>
    <col min="2064" max="2304" width="9.140625" style="143"/>
    <col min="2305" max="2305" width="10.140625" style="143" customWidth="1"/>
    <col min="2306" max="2306" width="20.28515625" style="143" customWidth="1"/>
    <col min="2307" max="2307" width="75" style="143" customWidth="1"/>
    <col min="2308" max="2314" width="0" style="143" hidden="1" customWidth="1"/>
    <col min="2315" max="2315" width="13.140625" style="143" customWidth="1"/>
    <col min="2316" max="2318" width="0" style="143" hidden="1" customWidth="1"/>
    <col min="2319" max="2319" width="7.28515625" style="143" customWidth="1"/>
    <col min="2320" max="2560" width="9.140625" style="143"/>
    <col min="2561" max="2561" width="10.140625" style="143" customWidth="1"/>
    <col min="2562" max="2562" width="20.28515625" style="143" customWidth="1"/>
    <col min="2563" max="2563" width="75" style="143" customWidth="1"/>
    <col min="2564" max="2570" width="0" style="143" hidden="1" customWidth="1"/>
    <col min="2571" max="2571" width="13.140625" style="143" customWidth="1"/>
    <col min="2572" max="2574" width="0" style="143" hidden="1" customWidth="1"/>
    <col min="2575" max="2575" width="7.28515625" style="143" customWidth="1"/>
    <col min="2576" max="2816" width="9.140625" style="143"/>
    <col min="2817" max="2817" width="10.140625" style="143" customWidth="1"/>
    <col min="2818" max="2818" width="20.28515625" style="143" customWidth="1"/>
    <col min="2819" max="2819" width="75" style="143" customWidth="1"/>
    <col min="2820" max="2826" width="0" style="143" hidden="1" customWidth="1"/>
    <col min="2827" max="2827" width="13.140625" style="143" customWidth="1"/>
    <col min="2828" max="2830" width="0" style="143" hidden="1" customWidth="1"/>
    <col min="2831" max="2831" width="7.28515625" style="143" customWidth="1"/>
    <col min="2832" max="3072" width="9.140625" style="143"/>
    <col min="3073" max="3073" width="10.140625" style="143" customWidth="1"/>
    <col min="3074" max="3074" width="20.28515625" style="143" customWidth="1"/>
    <col min="3075" max="3075" width="75" style="143" customWidth="1"/>
    <col min="3076" max="3082" width="0" style="143" hidden="1" customWidth="1"/>
    <col min="3083" max="3083" width="13.140625" style="143" customWidth="1"/>
    <col min="3084" max="3086" width="0" style="143" hidden="1" customWidth="1"/>
    <col min="3087" max="3087" width="7.28515625" style="143" customWidth="1"/>
    <col min="3088" max="3328" width="9.140625" style="143"/>
    <col min="3329" max="3329" width="10.140625" style="143" customWidth="1"/>
    <col min="3330" max="3330" width="20.28515625" style="143" customWidth="1"/>
    <col min="3331" max="3331" width="75" style="143" customWidth="1"/>
    <col min="3332" max="3338" width="0" style="143" hidden="1" customWidth="1"/>
    <col min="3339" max="3339" width="13.140625" style="143" customWidth="1"/>
    <col min="3340" max="3342" width="0" style="143" hidden="1" customWidth="1"/>
    <col min="3343" max="3343" width="7.28515625" style="143" customWidth="1"/>
    <col min="3344" max="3584" width="9.140625" style="143"/>
    <col min="3585" max="3585" width="10.140625" style="143" customWidth="1"/>
    <col min="3586" max="3586" width="20.28515625" style="143" customWidth="1"/>
    <col min="3587" max="3587" width="75" style="143" customWidth="1"/>
    <col min="3588" max="3594" width="0" style="143" hidden="1" customWidth="1"/>
    <col min="3595" max="3595" width="13.140625" style="143" customWidth="1"/>
    <col min="3596" max="3598" width="0" style="143" hidden="1" customWidth="1"/>
    <col min="3599" max="3599" width="7.28515625" style="143" customWidth="1"/>
    <col min="3600" max="3840" width="9.140625" style="143"/>
    <col min="3841" max="3841" width="10.140625" style="143" customWidth="1"/>
    <col min="3842" max="3842" width="20.28515625" style="143" customWidth="1"/>
    <col min="3843" max="3843" width="75" style="143" customWidth="1"/>
    <col min="3844" max="3850" width="0" style="143" hidden="1" customWidth="1"/>
    <col min="3851" max="3851" width="13.140625" style="143" customWidth="1"/>
    <col min="3852" max="3854" width="0" style="143" hidden="1" customWidth="1"/>
    <col min="3855" max="3855" width="7.28515625" style="143" customWidth="1"/>
    <col min="3856" max="4096" width="9.140625" style="143"/>
    <col min="4097" max="4097" width="10.140625" style="143" customWidth="1"/>
    <col min="4098" max="4098" width="20.28515625" style="143" customWidth="1"/>
    <col min="4099" max="4099" width="75" style="143" customWidth="1"/>
    <col min="4100" max="4106" width="0" style="143" hidden="1" customWidth="1"/>
    <col min="4107" max="4107" width="13.140625" style="143" customWidth="1"/>
    <col min="4108" max="4110" width="0" style="143" hidden="1" customWidth="1"/>
    <col min="4111" max="4111" width="7.28515625" style="143" customWidth="1"/>
    <col min="4112" max="4352" width="9.140625" style="143"/>
    <col min="4353" max="4353" width="10.140625" style="143" customWidth="1"/>
    <col min="4354" max="4354" width="20.28515625" style="143" customWidth="1"/>
    <col min="4355" max="4355" width="75" style="143" customWidth="1"/>
    <col min="4356" max="4362" width="0" style="143" hidden="1" customWidth="1"/>
    <col min="4363" max="4363" width="13.140625" style="143" customWidth="1"/>
    <col min="4364" max="4366" width="0" style="143" hidden="1" customWidth="1"/>
    <col min="4367" max="4367" width="7.28515625" style="143" customWidth="1"/>
    <col min="4368" max="4608" width="9.140625" style="143"/>
    <col min="4609" max="4609" width="10.140625" style="143" customWidth="1"/>
    <col min="4610" max="4610" width="20.28515625" style="143" customWidth="1"/>
    <col min="4611" max="4611" width="75" style="143" customWidth="1"/>
    <col min="4612" max="4618" width="0" style="143" hidden="1" customWidth="1"/>
    <col min="4619" max="4619" width="13.140625" style="143" customWidth="1"/>
    <col min="4620" max="4622" width="0" style="143" hidden="1" customWidth="1"/>
    <col min="4623" max="4623" width="7.28515625" style="143" customWidth="1"/>
    <col min="4624" max="4864" width="9.140625" style="143"/>
    <col min="4865" max="4865" width="10.140625" style="143" customWidth="1"/>
    <col min="4866" max="4866" width="20.28515625" style="143" customWidth="1"/>
    <col min="4867" max="4867" width="75" style="143" customWidth="1"/>
    <col min="4868" max="4874" width="0" style="143" hidden="1" customWidth="1"/>
    <col min="4875" max="4875" width="13.140625" style="143" customWidth="1"/>
    <col min="4876" max="4878" width="0" style="143" hidden="1" customWidth="1"/>
    <col min="4879" max="4879" width="7.28515625" style="143" customWidth="1"/>
    <col min="4880" max="5120" width="9.140625" style="143"/>
    <col min="5121" max="5121" width="10.140625" style="143" customWidth="1"/>
    <col min="5122" max="5122" width="20.28515625" style="143" customWidth="1"/>
    <col min="5123" max="5123" width="75" style="143" customWidth="1"/>
    <col min="5124" max="5130" width="0" style="143" hidden="1" customWidth="1"/>
    <col min="5131" max="5131" width="13.140625" style="143" customWidth="1"/>
    <col min="5132" max="5134" width="0" style="143" hidden="1" customWidth="1"/>
    <col min="5135" max="5135" width="7.28515625" style="143" customWidth="1"/>
    <col min="5136" max="5376" width="9.140625" style="143"/>
    <col min="5377" max="5377" width="10.140625" style="143" customWidth="1"/>
    <col min="5378" max="5378" width="20.28515625" style="143" customWidth="1"/>
    <col min="5379" max="5379" width="75" style="143" customWidth="1"/>
    <col min="5380" max="5386" width="0" style="143" hidden="1" customWidth="1"/>
    <col min="5387" max="5387" width="13.140625" style="143" customWidth="1"/>
    <col min="5388" max="5390" width="0" style="143" hidden="1" customWidth="1"/>
    <col min="5391" max="5391" width="7.28515625" style="143" customWidth="1"/>
    <col min="5392" max="5632" width="9.140625" style="143"/>
    <col min="5633" max="5633" width="10.140625" style="143" customWidth="1"/>
    <col min="5634" max="5634" width="20.28515625" style="143" customWidth="1"/>
    <col min="5635" max="5635" width="75" style="143" customWidth="1"/>
    <col min="5636" max="5642" width="0" style="143" hidden="1" customWidth="1"/>
    <col min="5643" max="5643" width="13.140625" style="143" customWidth="1"/>
    <col min="5644" max="5646" width="0" style="143" hidden="1" customWidth="1"/>
    <col min="5647" max="5647" width="7.28515625" style="143" customWidth="1"/>
    <col min="5648" max="5888" width="9.140625" style="143"/>
    <col min="5889" max="5889" width="10.140625" style="143" customWidth="1"/>
    <col min="5890" max="5890" width="20.28515625" style="143" customWidth="1"/>
    <col min="5891" max="5891" width="75" style="143" customWidth="1"/>
    <col min="5892" max="5898" width="0" style="143" hidden="1" customWidth="1"/>
    <col min="5899" max="5899" width="13.140625" style="143" customWidth="1"/>
    <col min="5900" max="5902" width="0" style="143" hidden="1" customWidth="1"/>
    <col min="5903" max="5903" width="7.28515625" style="143" customWidth="1"/>
    <col min="5904" max="6144" width="9.140625" style="143"/>
    <col min="6145" max="6145" width="10.140625" style="143" customWidth="1"/>
    <col min="6146" max="6146" width="20.28515625" style="143" customWidth="1"/>
    <col min="6147" max="6147" width="75" style="143" customWidth="1"/>
    <col min="6148" max="6154" width="0" style="143" hidden="1" customWidth="1"/>
    <col min="6155" max="6155" width="13.140625" style="143" customWidth="1"/>
    <col min="6156" max="6158" width="0" style="143" hidden="1" customWidth="1"/>
    <col min="6159" max="6159" width="7.28515625" style="143" customWidth="1"/>
    <col min="6160" max="6400" width="9.140625" style="143"/>
    <col min="6401" max="6401" width="10.140625" style="143" customWidth="1"/>
    <col min="6402" max="6402" width="20.28515625" style="143" customWidth="1"/>
    <col min="6403" max="6403" width="75" style="143" customWidth="1"/>
    <col min="6404" max="6410" width="0" style="143" hidden="1" customWidth="1"/>
    <col min="6411" max="6411" width="13.140625" style="143" customWidth="1"/>
    <col min="6412" max="6414" width="0" style="143" hidden="1" customWidth="1"/>
    <col min="6415" max="6415" width="7.28515625" style="143" customWidth="1"/>
    <col min="6416" max="6656" width="9.140625" style="143"/>
    <col min="6657" max="6657" width="10.140625" style="143" customWidth="1"/>
    <col min="6658" max="6658" width="20.28515625" style="143" customWidth="1"/>
    <col min="6659" max="6659" width="75" style="143" customWidth="1"/>
    <col min="6660" max="6666" width="0" style="143" hidden="1" customWidth="1"/>
    <col min="6667" max="6667" width="13.140625" style="143" customWidth="1"/>
    <col min="6668" max="6670" width="0" style="143" hidden="1" customWidth="1"/>
    <col min="6671" max="6671" width="7.28515625" style="143" customWidth="1"/>
    <col min="6672" max="6912" width="9.140625" style="143"/>
    <col min="6913" max="6913" width="10.140625" style="143" customWidth="1"/>
    <col min="6914" max="6914" width="20.28515625" style="143" customWidth="1"/>
    <col min="6915" max="6915" width="75" style="143" customWidth="1"/>
    <col min="6916" max="6922" width="0" style="143" hidden="1" customWidth="1"/>
    <col min="6923" max="6923" width="13.140625" style="143" customWidth="1"/>
    <col min="6924" max="6926" width="0" style="143" hidden="1" customWidth="1"/>
    <col min="6927" max="6927" width="7.28515625" style="143" customWidth="1"/>
    <col min="6928" max="7168" width="9.140625" style="143"/>
    <col min="7169" max="7169" width="10.140625" style="143" customWidth="1"/>
    <col min="7170" max="7170" width="20.28515625" style="143" customWidth="1"/>
    <col min="7171" max="7171" width="75" style="143" customWidth="1"/>
    <col min="7172" max="7178" width="0" style="143" hidden="1" customWidth="1"/>
    <col min="7179" max="7179" width="13.140625" style="143" customWidth="1"/>
    <col min="7180" max="7182" width="0" style="143" hidden="1" customWidth="1"/>
    <col min="7183" max="7183" width="7.28515625" style="143" customWidth="1"/>
    <col min="7184" max="7424" width="9.140625" style="143"/>
    <col min="7425" max="7425" width="10.140625" style="143" customWidth="1"/>
    <col min="7426" max="7426" width="20.28515625" style="143" customWidth="1"/>
    <col min="7427" max="7427" width="75" style="143" customWidth="1"/>
    <col min="7428" max="7434" width="0" style="143" hidden="1" customWidth="1"/>
    <col min="7435" max="7435" width="13.140625" style="143" customWidth="1"/>
    <col min="7436" max="7438" width="0" style="143" hidden="1" customWidth="1"/>
    <col min="7439" max="7439" width="7.28515625" style="143" customWidth="1"/>
    <col min="7440" max="7680" width="9.140625" style="143"/>
    <col min="7681" max="7681" width="10.140625" style="143" customWidth="1"/>
    <col min="7682" max="7682" width="20.28515625" style="143" customWidth="1"/>
    <col min="7683" max="7683" width="75" style="143" customWidth="1"/>
    <col min="7684" max="7690" width="0" style="143" hidden="1" customWidth="1"/>
    <col min="7691" max="7691" width="13.140625" style="143" customWidth="1"/>
    <col min="7692" max="7694" width="0" style="143" hidden="1" customWidth="1"/>
    <col min="7695" max="7695" width="7.28515625" style="143" customWidth="1"/>
    <col min="7696" max="7936" width="9.140625" style="143"/>
    <col min="7937" max="7937" width="10.140625" style="143" customWidth="1"/>
    <col min="7938" max="7938" width="20.28515625" style="143" customWidth="1"/>
    <col min="7939" max="7939" width="75" style="143" customWidth="1"/>
    <col min="7940" max="7946" width="0" style="143" hidden="1" customWidth="1"/>
    <col min="7947" max="7947" width="13.140625" style="143" customWidth="1"/>
    <col min="7948" max="7950" width="0" style="143" hidden="1" customWidth="1"/>
    <col min="7951" max="7951" width="7.28515625" style="143" customWidth="1"/>
    <col min="7952" max="8192" width="9.140625" style="143"/>
    <col min="8193" max="8193" width="10.140625" style="143" customWidth="1"/>
    <col min="8194" max="8194" width="20.28515625" style="143" customWidth="1"/>
    <col min="8195" max="8195" width="75" style="143" customWidth="1"/>
    <col min="8196" max="8202" width="0" style="143" hidden="1" customWidth="1"/>
    <col min="8203" max="8203" width="13.140625" style="143" customWidth="1"/>
    <col min="8204" max="8206" width="0" style="143" hidden="1" customWidth="1"/>
    <col min="8207" max="8207" width="7.28515625" style="143" customWidth="1"/>
    <col min="8208" max="8448" width="9.140625" style="143"/>
    <col min="8449" max="8449" width="10.140625" style="143" customWidth="1"/>
    <col min="8450" max="8450" width="20.28515625" style="143" customWidth="1"/>
    <col min="8451" max="8451" width="75" style="143" customWidth="1"/>
    <col min="8452" max="8458" width="0" style="143" hidden="1" customWidth="1"/>
    <col min="8459" max="8459" width="13.140625" style="143" customWidth="1"/>
    <col min="8460" max="8462" width="0" style="143" hidden="1" customWidth="1"/>
    <col min="8463" max="8463" width="7.28515625" style="143" customWidth="1"/>
    <col min="8464" max="8704" width="9.140625" style="143"/>
    <col min="8705" max="8705" width="10.140625" style="143" customWidth="1"/>
    <col min="8706" max="8706" width="20.28515625" style="143" customWidth="1"/>
    <col min="8707" max="8707" width="75" style="143" customWidth="1"/>
    <col min="8708" max="8714" width="0" style="143" hidden="1" customWidth="1"/>
    <col min="8715" max="8715" width="13.140625" style="143" customWidth="1"/>
    <col min="8716" max="8718" width="0" style="143" hidden="1" customWidth="1"/>
    <col min="8719" max="8719" width="7.28515625" style="143" customWidth="1"/>
    <col min="8720" max="8960" width="9.140625" style="143"/>
    <col min="8961" max="8961" width="10.140625" style="143" customWidth="1"/>
    <col min="8962" max="8962" width="20.28515625" style="143" customWidth="1"/>
    <col min="8963" max="8963" width="75" style="143" customWidth="1"/>
    <col min="8964" max="8970" width="0" style="143" hidden="1" customWidth="1"/>
    <col min="8971" max="8971" width="13.140625" style="143" customWidth="1"/>
    <col min="8972" max="8974" width="0" style="143" hidden="1" customWidth="1"/>
    <col min="8975" max="8975" width="7.28515625" style="143" customWidth="1"/>
    <col min="8976" max="9216" width="9.140625" style="143"/>
    <col min="9217" max="9217" width="10.140625" style="143" customWidth="1"/>
    <col min="9218" max="9218" width="20.28515625" style="143" customWidth="1"/>
    <col min="9219" max="9219" width="75" style="143" customWidth="1"/>
    <col min="9220" max="9226" width="0" style="143" hidden="1" customWidth="1"/>
    <col min="9227" max="9227" width="13.140625" style="143" customWidth="1"/>
    <col min="9228" max="9230" width="0" style="143" hidden="1" customWidth="1"/>
    <col min="9231" max="9231" width="7.28515625" style="143" customWidth="1"/>
    <col min="9232" max="9472" width="9.140625" style="143"/>
    <col min="9473" max="9473" width="10.140625" style="143" customWidth="1"/>
    <col min="9474" max="9474" width="20.28515625" style="143" customWidth="1"/>
    <col min="9475" max="9475" width="75" style="143" customWidth="1"/>
    <col min="9476" max="9482" width="0" style="143" hidden="1" customWidth="1"/>
    <col min="9483" max="9483" width="13.140625" style="143" customWidth="1"/>
    <col min="9484" max="9486" width="0" style="143" hidden="1" customWidth="1"/>
    <col min="9487" max="9487" width="7.28515625" style="143" customWidth="1"/>
    <col min="9488" max="9728" width="9.140625" style="143"/>
    <col min="9729" max="9729" width="10.140625" style="143" customWidth="1"/>
    <col min="9730" max="9730" width="20.28515625" style="143" customWidth="1"/>
    <col min="9731" max="9731" width="75" style="143" customWidth="1"/>
    <col min="9732" max="9738" width="0" style="143" hidden="1" customWidth="1"/>
    <col min="9739" max="9739" width="13.140625" style="143" customWidth="1"/>
    <col min="9740" max="9742" width="0" style="143" hidden="1" customWidth="1"/>
    <col min="9743" max="9743" width="7.28515625" style="143" customWidth="1"/>
    <col min="9744" max="9984" width="9.140625" style="143"/>
    <col min="9985" max="9985" width="10.140625" style="143" customWidth="1"/>
    <col min="9986" max="9986" width="20.28515625" style="143" customWidth="1"/>
    <col min="9987" max="9987" width="75" style="143" customWidth="1"/>
    <col min="9988" max="9994" width="0" style="143" hidden="1" customWidth="1"/>
    <col min="9995" max="9995" width="13.140625" style="143" customWidth="1"/>
    <col min="9996" max="9998" width="0" style="143" hidden="1" customWidth="1"/>
    <col min="9999" max="9999" width="7.28515625" style="143" customWidth="1"/>
    <col min="10000" max="10240" width="9.140625" style="143"/>
    <col min="10241" max="10241" width="10.140625" style="143" customWidth="1"/>
    <col min="10242" max="10242" width="20.28515625" style="143" customWidth="1"/>
    <col min="10243" max="10243" width="75" style="143" customWidth="1"/>
    <col min="10244" max="10250" width="0" style="143" hidden="1" customWidth="1"/>
    <col min="10251" max="10251" width="13.140625" style="143" customWidth="1"/>
    <col min="10252" max="10254" width="0" style="143" hidden="1" customWidth="1"/>
    <col min="10255" max="10255" width="7.28515625" style="143" customWidth="1"/>
    <col min="10256" max="10496" width="9.140625" style="143"/>
    <col min="10497" max="10497" width="10.140625" style="143" customWidth="1"/>
    <col min="10498" max="10498" width="20.28515625" style="143" customWidth="1"/>
    <col min="10499" max="10499" width="75" style="143" customWidth="1"/>
    <col min="10500" max="10506" width="0" style="143" hidden="1" customWidth="1"/>
    <col min="10507" max="10507" width="13.140625" style="143" customWidth="1"/>
    <col min="10508" max="10510" width="0" style="143" hidden="1" customWidth="1"/>
    <col min="10511" max="10511" width="7.28515625" style="143" customWidth="1"/>
    <col min="10512" max="10752" width="9.140625" style="143"/>
    <col min="10753" max="10753" width="10.140625" style="143" customWidth="1"/>
    <col min="10754" max="10754" width="20.28515625" style="143" customWidth="1"/>
    <col min="10755" max="10755" width="75" style="143" customWidth="1"/>
    <col min="10756" max="10762" width="0" style="143" hidden="1" customWidth="1"/>
    <col min="10763" max="10763" width="13.140625" style="143" customWidth="1"/>
    <col min="10764" max="10766" width="0" style="143" hidden="1" customWidth="1"/>
    <col min="10767" max="10767" width="7.28515625" style="143" customWidth="1"/>
    <col min="10768" max="11008" width="9.140625" style="143"/>
    <col min="11009" max="11009" width="10.140625" style="143" customWidth="1"/>
    <col min="11010" max="11010" width="20.28515625" style="143" customWidth="1"/>
    <col min="11011" max="11011" width="75" style="143" customWidth="1"/>
    <col min="11012" max="11018" width="0" style="143" hidden="1" customWidth="1"/>
    <col min="11019" max="11019" width="13.140625" style="143" customWidth="1"/>
    <col min="11020" max="11022" width="0" style="143" hidden="1" customWidth="1"/>
    <col min="11023" max="11023" width="7.28515625" style="143" customWidth="1"/>
    <col min="11024" max="11264" width="9.140625" style="143"/>
    <col min="11265" max="11265" width="10.140625" style="143" customWidth="1"/>
    <col min="11266" max="11266" width="20.28515625" style="143" customWidth="1"/>
    <col min="11267" max="11267" width="75" style="143" customWidth="1"/>
    <col min="11268" max="11274" width="0" style="143" hidden="1" customWidth="1"/>
    <col min="11275" max="11275" width="13.140625" style="143" customWidth="1"/>
    <col min="11276" max="11278" width="0" style="143" hidden="1" customWidth="1"/>
    <col min="11279" max="11279" width="7.28515625" style="143" customWidth="1"/>
    <col min="11280" max="11520" width="9.140625" style="143"/>
    <col min="11521" max="11521" width="10.140625" style="143" customWidth="1"/>
    <col min="11522" max="11522" width="20.28515625" style="143" customWidth="1"/>
    <col min="11523" max="11523" width="75" style="143" customWidth="1"/>
    <col min="11524" max="11530" width="0" style="143" hidden="1" customWidth="1"/>
    <col min="11531" max="11531" width="13.140625" style="143" customWidth="1"/>
    <col min="11532" max="11534" width="0" style="143" hidden="1" customWidth="1"/>
    <col min="11535" max="11535" width="7.28515625" style="143" customWidth="1"/>
    <col min="11536" max="11776" width="9.140625" style="143"/>
    <col min="11777" max="11777" width="10.140625" style="143" customWidth="1"/>
    <col min="11778" max="11778" width="20.28515625" style="143" customWidth="1"/>
    <col min="11779" max="11779" width="75" style="143" customWidth="1"/>
    <col min="11780" max="11786" width="0" style="143" hidden="1" customWidth="1"/>
    <col min="11787" max="11787" width="13.140625" style="143" customWidth="1"/>
    <col min="11788" max="11790" width="0" style="143" hidden="1" customWidth="1"/>
    <col min="11791" max="11791" width="7.28515625" style="143" customWidth="1"/>
    <col min="11792" max="12032" width="9.140625" style="143"/>
    <col min="12033" max="12033" width="10.140625" style="143" customWidth="1"/>
    <col min="12034" max="12034" width="20.28515625" style="143" customWidth="1"/>
    <col min="12035" max="12035" width="75" style="143" customWidth="1"/>
    <col min="12036" max="12042" width="0" style="143" hidden="1" customWidth="1"/>
    <col min="12043" max="12043" width="13.140625" style="143" customWidth="1"/>
    <col min="12044" max="12046" width="0" style="143" hidden="1" customWidth="1"/>
    <col min="12047" max="12047" width="7.28515625" style="143" customWidth="1"/>
    <col min="12048" max="12288" width="9.140625" style="143"/>
    <col min="12289" max="12289" width="10.140625" style="143" customWidth="1"/>
    <col min="12290" max="12290" width="20.28515625" style="143" customWidth="1"/>
    <col min="12291" max="12291" width="75" style="143" customWidth="1"/>
    <col min="12292" max="12298" width="0" style="143" hidden="1" customWidth="1"/>
    <col min="12299" max="12299" width="13.140625" style="143" customWidth="1"/>
    <col min="12300" max="12302" width="0" style="143" hidden="1" customWidth="1"/>
    <col min="12303" max="12303" width="7.28515625" style="143" customWidth="1"/>
    <col min="12304" max="12544" width="9.140625" style="143"/>
    <col min="12545" max="12545" width="10.140625" style="143" customWidth="1"/>
    <col min="12546" max="12546" width="20.28515625" style="143" customWidth="1"/>
    <col min="12547" max="12547" width="75" style="143" customWidth="1"/>
    <col min="12548" max="12554" width="0" style="143" hidden="1" customWidth="1"/>
    <col min="12555" max="12555" width="13.140625" style="143" customWidth="1"/>
    <col min="12556" max="12558" width="0" style="143" hidden="1" customWidth="1"/>
    <col min="12559" max="12559" width="7.28515625" style="143" customWidth="1"/>
    <col min="12560" max="12800" width="9.140625" style="143"/>
    <col min="12801" max="12801" width="10.140625" style="143" customWidth="1"/>
    <col min="12802" max="12802" width="20.28515625" style="143" customWidth="1"/>
    <col min="12803" max="12803" width="75" style="143" customWidth="1"/>
    <col min="12804" max="12810" width="0" style="143" hidden="1" customWidth="1"/>
    <col min="12811" max="12811" width="13.140625" style="143" customWidth="1"/>
    <col min="12812" max="12814" width="0" style="143" hidden="1" customWidth="1"/>
    <col min="12815" max="12815" width="7.28515625" style="143" customWidth="1"/>
    <col min="12816" max="13056" width="9.140625" style="143"/>
    <col min="13057" max="13057" width="10.140625" style="143" customWidth="1"/>
    <col min="13058" max="13058" width="20.28515625" style="143" customWidth="1"/>
    <col min="13059" max="13059" width="75" style="143" customWidth="1"/>
    <col min="13060" max="13066" width="0" style="143" hidden="1" customWidth="1"/>
    <col min="13067" max="13067" width="13.140625" style="143" customWidth="1"/>
    <col min="13068" max="13070" width="0" style="143" hidden="1" customWidth="1"/>
    <col min="13071" max="13071" width="7.28515625" style="143" customWidth="1"/>
    <col min="13072" max="13312" width="9.140625" style="143"/>
    <col min="13313" max="13313" width="10.140625" style="143" customWidth="1"/>
    <col min="13314" max="13314" width="20.28515625" style="143" customWidth="1"/>
    <col min="13315" max="13315" width="75" style="143" customWidth="1"/>
    <col min="13316" max="13322" width="0" style="143" hidden="1" customWidth="1"/>
    <col min="13323" max="13323" width="13.140625" style="143" customWidth="1"/>
    <col min="13324" max="13326" width="0" style="143" hidden="1" customWidth="1"/>
    <col min="13327" max="13327" width="7.28515625" style="143" customWidth="1"/>
    <col min="13328" max="13568" width="9.140625" style="143"/>
    <col min="13569" max="13569" width="10.140625" style="143" customWidth="1"/>
    <col min="13570" max="13570" width="20.28515625" style="143" customWidth="1"/>
    <col min="13571" max="13571" width="75" style="143" customWidth="1"/>
    <col min="13572" max="13578" width="0" style="143" hidden="1" customWidth="1"/>
    <col min="13579" max="13579" width="13.140625" style="143" customWidth="1"/>
    <col min="13580" max="13582" width="0" style="143" hidden="1" customWidth="1"/>
    <col min="13583" max="13583" width="7.28515625" style="143" customWidth="1"/>
    <col min="13584" max="13824" width="9.140625" style="143"/>
    <col min="13825" max="13825" width="10.140625" style="143" customWidth="1"/>
    <col min="13826" max="13826" width="20.28515625" style="143" customWidth="1"/>
    <col min="13827" max="13827" width="75" style="143" customWidth="1"/>
    <col min="13828" max="13834" width="0" style="143" hidden="1" customWidth="1"/>
    <col min="13835" max="13835" width="13.140625" style="143" customWidth="1"/>
    <col min="13836" max="13838" width="0" style="143" hidden="1" customWidth="1"/>
    <col min="13839" max="13839" width="7.28515625" style="143" customWidth="1"/>
    <col min="13840" max="14080" width="9.140625" style="143"/>
    <col min="14081" max="14081" width="10.140625" style="143" customWidth="1"/>
    <col min="14082" max="14082" width="20.28515625" style="143" customWidth="1"/>
    <col min="14083" max="14083" width="75" style="143" customWidth="1"/>
    <col min="14084" max="14090" width="0" style="143" hidden="1" customWidth="1"/>
    <col min="14091" max="14091" width="13.140625" style="143" customWidth="1"/>
    <col min="14092" max="14094" width="0" style="143" hidden="1" customWidth="1"/>
    <col min="14095" max="14095" width="7.28515625" style="143" customWidth="1"/>
    <col min="14096" max="14336" width="9.140625" style="143"/>
    <col min="14337" max="14337" width="10.140625" style="143" customWidth="1"/>
    <col min="14338" max="14338" width="20.28515625" style="143" customWidth="1"/>
    <col min="14339" max="14339" width="75" style="143" customWidth="1"/>
    <col min="14340" max="14346" width="0" style="143" hidden="1" customWidth="1"/>
    <col min="14347" max="14347" width="13.140625" style="143" customWidth="1"/>
    <col min="14348" max="14350" width="0" style="143" hidden="1" customWidth="1"/>
    <col min="14351" max="14351" width="7.28515625" style="143" customWidth="1"/>
    <col min="14352" max="14592" width="9.140625" style="143"/>
    <col min="14593" max="14593" width="10.140625" style="143" customWidth="1"/>
    <col min="14594" max="14594" width="20.28515625" style="143" customWidth="1"/>
    <col min="14595" max="14595" width="75" style="143" customWidth="1"/>
    <col min="14596" max="14602" width="0" style="143" hidden="1" customWidth="1"/>
    <col min="14603" max="14603" width="13.140625" style="143" customWidth="1"/>
    <col min="14604" max="14606" width="0" style="143" hidden="1" customWidth="1"/>
    <col min="14607" max="14607" width="7.28515625" style="143" customWidth="1"/>
    <col min="14608" max="14848" width="9.140625" style="143"/>
    <col min="14849" max="14849" width="10.140625" style="143" customWidth="1"/>
    <col min="14850" max="14850" width="20.28515625" style="143" customWidth="1"/>
    <col min="14851" max="14851" width="75" style="143" customWidth="1"/>
    <col min="14852" max="14858" width="0" style="143" hidden="1" customWidth="1"/>
    <col min="14859" max="14859" width="13.140625" style="143" customWidth="1"/>
    <col min="14860" max="14862" width="0" style="143" hidden="1" customWidth="1"/>
    <col min="14863" max="14863" width="7.28515625" style="143" customWidth="1"/>
    <col min="14864" max="15104" width="9.140625" style="143"/>
    <col min="15105" max="15105" width="10.140625" style="143" customWidth="1"/>
    <col min="15106" max="15106" width="20.28515625" style="143" customWidth="1"/>
    <col min="15107" max="15107" width="75" style="143" customWidth="1"/>
    <col min="15108" max="15114" width="0" style="143" hidden="1" customWidth="1"/>
    <col min="15115" max="15115" width="13.140625" style="143" customWidth="1"/>
    <col min="15116" max="15118" width="0" style="143" hidden="1" customWidth="1"/>
    <col min="15119" max="15119" width="7.28515625" style="143" customWidth="1"/>
    <col min="15120" max="15360" width="9.140625" style="143"/>
    <col min="15361" max="15361" width="10.140625" style="143" customWidth="1"/>
    <col min="15362" max="15362" width="20.28515625" style="143" customWidth="1"/>
    <col min="15363" max="15363" width="75" style="143" customWidth="1"/>
    <col min="15364" max="15370" width="0" style="143" hidden="1" customWidth="1"/>
    <col min="15371" max="15371" width="13.140625" style="143" customWidth="1"/>
    <col min="15372" max="15374" width="0" style="143" hidden="1" customWidth="1"/>
    <col min="15375" max="15375" width="7.28515625" style="143" customWidth="1"/>
    <col min="15376" max="15616" width="9.140625" style="143"/>
    <col min="15617" max="15617" width="10.140625" style="143" customWidth="1"/>
    <col min="15618" max="15618" width="20.28515625" style="143" customWidth="1"/>
    <col min="15619" max="15619" width="75" style="143" customWidth="1"/>
    <col min="15620" max="15626" width="0" style="143" hidden="1" customWidth="1"/>
    <col min="15627" max="15627" width="13.140625" style="143" customWidth="1"/>
    <col min="15628" max="15630" width="0" style="143" hidden="1" customWidth="1"/>
    <col min="15631" max="15631" width="7.28515625" style="143" customWidth="1"/>
    <col min="15632" max="15872" width="9.140625" style="143"/>
    <col min="15873" max="15873" width="10.140625" style="143" customWidth="1"/>
    <col min="15874" max="15874" width="20.28515625" style="143" customWidth="1"/>
    <col min="15875" max="15875" width="75" style="143" customWidth="1"/>
    <col min="15876" max="15882" width="0" style="143" hidden="1" customWidth="1"/>
    <col min="15883" max="15883" width="13.140625" style="143" customWidth="1"/>
    <col min="15884" max="15886" width="0" style="143" hidden="1" customWidth="1"/>
    <col min="15887" max="15887" width="7.28515625" style="143" customWidth="1"/>
    <col min="15888" max="16128" width="9.140625" style="143"/>
    <col min="16129" max="16129" width="10.140625" style="143" customWidth="1"/>
    <col min="16130" max="16130" width="20.28515625" style="143" customWidth="1"/>
    <col min="16131" max="16131" width="75" style="143" customWidth="1"/>
    <col min="16132" max="16138" width="0" style="143" hidden="1" customWidth="1"/>
    <col min="16139" max="16139" width="13.140625" style="143" customWidth="1"/>
    <col min="16140" max="16142" width="0" style="143" hidden="1" customWidth="1"/>
    <col min="16143" max="16143" width="7.28515625" style="143" customWidth="1"/>
    <col min="16144" max="16384" width="9.140625" style="143"/>
  </cols>
  <sheetData>
    <row r="1" spans="1:14" x14ac:dyDescent="0.2">
      <c r="C1" s="139" t="s">
        <v>942</v>
      </c>
      <c r="D1" s="140"/>
      <c r="E1" s="140" t="s">
        <v>676</v>
      </c>
      <c r="F1" s="140"/>
      <c r="G1" s="140"/>
      <c r="H1" s="140"/>
      <c r="I1" s="140"/>
      <c r="J1" s="140"/>
      <c r="K1" s="140"/>
      <c r="L1" s="141"/>
      <c r="M1" s="141"/>
      <c r="N1" s="142"/>
    </row>
    <row r="2" spans="1:14" x14ac:dyDescent="0.2">
      <c r="C2" s="139" t="s">
        <v>941</v>
      </c>
      <c r="D2" s="140"/>
      <c r="E2" s="140" t="s">
        <v>677</v>
      </c>
      <c r="F2" s="144"/>
      <c r="G2" s="144"/>
      <c r="H2" s="140"/>
      <c r="I2" s="140"/>
      <c r="J2" s="140"/>
      <c r="K2" s="140"/>
      <c r="L2" s="141"/>
      <c r="M2" s="141"/>
      <c r="N2" s="145"/>
    </row>
    <row r="3" spans="1:14" x14ac:dyDescent="0.2">
      <c r="C3" s="139" t="s">
        <v>949</v>
      </c>
      <c r="D3" s="140"/>
      <c r="E3" s="140" t="s">
        <v>678</v>
      </c>
      <c r="F3" s="140"/>
      <c r="G3" s="140"/>
      <c r="H3" s="140"/>
      <c r="I3" s="140"/>
      <c r="J3" s="140"/>
      <c r="K3" s="140"/>
      <c r="L3" s="141" t="s">
        <v>679</v>
      </c>
      <c r="M3" s="141"/>
      <c r="N3" s="142"/>
    </row>
    <row r="4" spans="1:14" x14ac:dyDescent="0.2">
      <c r="C4" s="139"/>
      <c r="D4" s="140"/>
      <c r="E4" s="140"/>
      <c r="F4" s="140"/>
      <c r="G4" s="140"/>
      <c r="H4" s="140"/>
      <c r="I4" s="140"/>
      <c r="J4" s="140"/>
      <c r="K4" s="140"/>
      <c r="L4" s="141"/>
      <c r="M4" s="141"/>
      <c r="N4" s="142"/>
    </row>
    <row r="5" spans="1:14" ht="31.5" customHeight="1" x14ac:dyDescent="0.2">
      <c r="A5" s="227" t="s">
        <v>680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</row>
    <row r="6" spans="1:14" x14ac:dyDescent="0.2">
      <c r="L6" s="143" t="s">
        <v>681</v>
      </c>
    </row>
    <row r="7" spans="1:14" ht="14.25" customHeight="1" x14ac:dyDescent="0.2">
      <c r="A7" s="228" t="s">
        <v>682</v>
      </c>
      <c r="B7" s="228"/>
      <c r="C7" s="228" t="s">
        <v>683</v>
      </c>
      <c r="D7" s="147" t="s">
        <v>684</v>
      </c>
      <c r="E7" s="148" t="s">
        <v>685</v>
      </c>
      <c r="F7" s="147" t="s">
        <v>686</v>
      </c>
      <c r="G7" s="147" t="s">
        <v>687</v>
      </c>
      <c r="H7" s="147" t="s">
        <v>688</v>
      </c>
      <c r="I7" s="147"/>
      <c r="J7" s="147" t="s">
        <v>689</v>
      </c>
      <c r="K7" s="228" t="s">
        <v>596</v>
      </c>
      <c r="L7" s="149" t="s">
        <v>690</v>
      </c>
      <c r="M7" s="150" t="s">
        <v>691</v>
      </c>
      <c r="N7" s="151"/>
    </row>
    <row r="8" spans="1:14" ht="41.25" customHeight="1" x14ac:dyDescent="0.2">
      <c r="A8" s="147" t="s">
        <v>692</v>
      </c>
      <c r="B8" s="147" t="s">
        <v>693</v>
      </c>
      <c r="C8" s="228"/>
      <c r="D8" s="147"/>
      <c r="E8" s="148"/>
      <c r="F8" s="147"/>
      <c r="G8" s="147"/>
      <c r="H8" s="147"/>
      <c r="I8" s="147"/>
      <c r="J8" s="147"/>
      <c r="K8" s="228"/>
      <c r="L8" s="149"/>
      <c r="M8" s="150"/>
      <c r="N8" s="151"/>
    </row>
    <row r="9" spans="1:14" s="224" customFormat="1" ht="15" customHeight="1" x14ac:dyDescent="0.2">
      <c r="A9" s="221">
        <v>1</v>
      </c>
      <c r="B9" s="221">
        <v>2</v>
      </c>
      <c r="C9" s="222">
        <v>3</v>
      </c>
      <c r="D9" s="222">
        <f>C9+1</f>
        <v>4</v>
      </c>
      <c r="E9" s="222">
        <f>D9+1</f>
        <v>5</v>
      </c>
      <c r="F9" s="222">
        <v>3</v>
      </c>
      <c r="G9" s="222">
        <v>3</v>
      </c>
      <c r="H9" s="222">
        <f>F9+1</f>
        <v>4</v>
      </c>
      <c r="I9" s="222"/>
      <c r="J9" s="222">
        <v>5</v>
      </c>
      <c r="K9" s="222">
        <v>4</v>
      </c>
      <c r="L9" s="223">
        <v>6</v>
      </c>
      <c r="M9" s="222">
        <v>8</v>
      </c>
      <c r="N9" s="222"/>
    </row>
    <row r="10" spans="1:14" s="152" customFormat="1" x14ac:dyDescent="0.2">
      <c r="A10" s="153" t="s">
        <v>694</v>
      </c>
      <c r="B10" s="154"/>
      <c r="C10" s="155" t="s">
        <v>695</v>
      </c>
      <c r="D10" s="156"/>
      <c r="E10" s="156"/>
      <c r="F10" s="156"/>
      <c r="G10" s="156"/>
      <c r="H10" s="156"/>
      <c r="I10" s="156"/>
      <c r="J10" s="156"/>
      <c r="K10" s="157">
        <f>SUM(K11:K12)</f>
        <v>207.45337999999998</v>
      </c>
      <c r="L10" s="158"/>
      <c r="M10" s="158"/>
      <c r="N10" s="158"/>
    </row>
    <row r="11" spans="1:14" s="152" customFormat="1" ht="55.5" customHeight="1" x14ac:dyDescent="0.2">
      <c r="A11" s="159">
        <v>48</v>
      </c>
      <c r="B11" s="148" t="s">
        <v>696</v>
      </c>
      <c r="C11" s="160" t="s">
        <v>697</v>
      </c>
      <c r="D11" s="161"/>
      <c r="E11" s="162"/>
      <c r="F11" s="161"/>
      <c r="G11" s="163">
        <v>95</v>
      </c>
      <c r="H11" s="163">
        <v>95</v>
      </c>
      <c r="I11" s="164"/>
      <c r="J11" s="164">
        <v>50</v>
      </c>
      <c r="K11" s="165">
        <v>73.805589999999995</v>
      </c>
      <c r="L11" s="158"/>
      <c r="M11" s="158"/>
      <c r="N11" s="158"/>
    </row>
    <row r="12" spans="1:14" s="152" customFormat="1" ht="42" customHeight="1" x14ac:dyDescent="0.2">
      <c r="A12" s="159">
        <v>48</v>
      </c>
      <c r="B12" s="148" t="s">
        <v>698</v>
      </c>
      <c r="C12" s="166" t="s">
        <v>699</v>
      </c>
      <c r="D12" s="161"/>
      <c r="E12" s="162"/>
      <c r="F12" s="161"/>
      <c r="G12" s="163"/>
      <c r="H12" s="163"/>
      <c r="I12" s="164"/>
      <c r="J12" s="164"/>
      <c r="K12" s="165">
        <v>133.64778999999999</v>
      </c>
      <c r="L12" s="158"/>
      <c r="M12" s="158"/>
      <c r="N12" s="158"/>
    </row>
    <row r="13" spans="1:14" s="152" customFormat="1" x14ac:dyDescent="0.2">
      <c r="A13" s="167">
        <v>100</v>
      </c>
      <c r="B13" s="148"/>
      <c r="C13" s="155" t="s">
        <v>700</v>
      </c>
      <c r="D13" s="161"/>
      <c r="E13" s="162"/>
      <c r="F13" s="161"/>
      <c r="G13" s="163"/>
      <c r="H13" s="163"/>
      <c r="I13" s="164"/>
      <c r="J13" s="164"/>
      <c r="K13" s="168">
        <f>SUM(K14:K17)</f>
        <v>7128.0987500000001</v>
      </c>
      <c r="L13" s="158"/>
      <c r="M13" s="158"/>
      <c r="N13" s="158"/>
    </row>
    <row r="14" spans="1:14" s="152" customFormat="1" ht="53.25" customHeight="1" x14ac:dyDescent="0.2">
      <c r="A14" s="159">
        <v>100</v>
      </c>
      <c r="B14" s="148" t="s">
        <v>701</v>
      </c>
      <c r="C14" s="166" t="s">
        <v>702</v>
      </c>
      <c r="D14" s="161"/>
      <c r="E14" s="162"/>
      <c r="F14" s="161"/>
      <c r="G14" s="163"/>
      <c r="H14" s="163"/>
      <c r="I14" s="164"/>
      <c r="J14" s="164"/>
      <c r="K14" s="165">
        <v>3290.7551400000002</v>
      </c>
      <c r="L14" s="158"/>
      <c r="M14" s="158"/>
      <c r="N14" s="158"/>
    </row>
    <row r="15" spans="1:14" s="152" customFormat="1" ht="66" customHeight="1" x14ac:dyDescent="0.2">
      <c r="A15" s="159">
        <v>100</v>
      </c>
      <c r="B15" s="148" t="s">
        <v>703</v>
      </c>
      <c r="C15" s="166" t="s">
        <v>704</v>
      </c>
      <c r="D15" s="161"/>
      <c r="E15" s="162"/>
      <c r="F15" s="161"/>
      <c r="G15" s="163"/>
      <c r="H15" s="163"/>
      <c r="I15" s="164"/>
      <c r="J15" s="164"/>
      <c r="K15" s="165">
        <v>23.14301</v>
      </c>
      <c r="L15" s="158"/>
      <c r="M15" s="158"/>
      <c r="N15" s="158"/>
    </row>
    <row r="16" spans="1:14" s="152" customFormat="1" ht="54" customHeight="1" x14ac:dyDescent="0.2">
      <c r="A16" s="159">
        <v>100</v>
      </c>
      <c r="B16" s="148" t="s">
        <v>705</v>
      </c>
      <c r="C16" s="166" t="s">
        <v>706</v>
      </c>
      <c r="D16" s="161"/>
      <c r="E16" s="162"/>
      <c r="F16" s="161"/>
      <c r="G16" s="163"/>
      <c r="H16" s="163"/>
      <c r="I16" s="164"/>
      <c r="J16" s="164"/>
      <c r="K16" s="165">
        <v>4375.3588399999999</v>
      </c>
      <c r="L16" s="158"/>
      <c r="M16" s="158"/>
      <c r="N16" s="158"/>
    </row>
    <row r="17" spans="1:14" s="152" customFormat="1" ht="54.75" customHeight="1" x14ac:dyDescent="0.2">
      <c r="A17" s="159">
        <v>100</v>
      </c>
      <c r="B17" s="148" t="s">
        <v>707</v>
      </c>
      <c r="C17" s="166" t="s">
        <v>708</v>
      </c>
      <c r="D17" s="161"/>
      <c r="E17" s="162"/>
      <c r="F17" s="161"/>
      <c r="G17" s="163"/>
      <c r="H17" s="163"/>
      <c r="I17" s="164"/>
      <c r="J17" s="164"/>
      <c r="K17" s="165">
        <v>-561.15823999999998</v>
      </c>
      <c r="L17" s="158"/>
      <c r="M17" s="158"/>
      <c r="N17" s="158"/>
    </row>
    <row r="18" spans="1:14" s="152" customFormat="1" x14ac:dyDescent="0.2">
      <c r="A18" s="154">
        <v>182</v>
      </c>
      <c r="B18" s="154"/>
      <c r="C18" s="155" t="s">
        <v>709</v>
      </c>
      <c r="D18" s="156"/>
      <c r="E18" s="156"/>
      <c r="F18" s="156"/>
      <c r="G18" s="156"/>
      <c r="H18" s="156"/>
      <c r="I18" s="156"/>
      <c r="J18" s="156"/>
      <c r="K18" s="157">
        <f>K19+K20+K21+K23+K24+K25+K26+K27+K29+K31+K32+K33+K34+K35+K36+K37+K38+K39+K40+K41+K42+K43+K44+K45+K47+K48+K49+K51+K52+K28+K22+K30+K46+K50</f>
        <v>84060.637639999986</v>
      </c>
      <c r="L18" s="158"/>
      <c r="M18" s="158"/>
      <c r="N18" s="158"/>
    </row>
    <row r="19" spans="1:14" s="171" customFormat="1" ht="78.75" customHeight="1" x14ac:dyDescent="0.2">
      <c r="A19" s="159">
        <v>182</v>
      </c>
      <c r="B19" s="148" t="s">
        <v>710</v>
      </c>
      <c r="C19" s="166" t="s">
        <v>711</v>
      </c>
      <c r="D19" s="161"/>
      <c r="E19" s="161"/>
      <c r="F19" s="161">
        <v>0</v>
      </c>
      <c r="G19" s="163">
        <v>34534</v>
      </c>
      <c r="H19" s="163">
        <v>34534</v>
      </c>
      <c r="I19" s="163"/>
      <c r="J19" s="163">
        <v>24397</v>
      </c>
      <c r="K19" s="165">
        <v>59420.888700000003</v>
      </c>
      <c r="L19" s="169">
        <f>K19/H19</f>
        <v>1.7206488880523543</v>
      </c>
      <c r="M19" s="169">
        <f>K19/J19</f>
        <v>2.4355817805467885</v>
      </c>
      <c r="N19" s="170"/>
    </row>
    <row r="20" spans="1:14" s="171" customFormat="1" ht="66" customHeight="1" x14ac:dyDescent="0.2">
      <c r="A20" s="159">
        <v>182</v>
      </c>
      <c r="B20" s="148" t="s">
        <v>712</v>
      </c>
      <c r="C20" s="166" t="s">
        <v>713</v>
      </c>
      <c r="D20" s="161"/>
      <c r="E20" s="161"/>
      <c r="F20" s="161"/>
      <c r="G20" s="163"/>
      <c r="H20" s="163"/>
      <c r="I20" s="163"/>
      <c r="J20" s="163"/>
      <c r="K20" s="165">
        <v>71.24203</v>
      </c>
      <c r="L20" s="169"/>
      <c r="M20" s="169"/>
      <c r="N20" s="170"/>
    </row>
    <row r="21" spans="1:14" s="171" customFormat="1" ht="92.25" customHeight="1" x14ac:dyDescent="0.2">
      <c r="A21" s="159">
        <v>182</v>
      </c>
      <c r="B21" s="148" t="s">
        <v>714</v>
      </c>
      <c r="C21" s="166" t="s">
        <v>715</v>
      </c>
      <c r="D21" s="161"/>
      <c r="E21" s="161"/>
      <c r="F21" s="161"/>
      <c r="G21" s="163"/>
      <c r="H21" s="163"/>
      <c r="I21" s="163"/>
      <c r="J21" s="163"/>
      <c r="K21" s="165">
        <v>83.19435</v>
      </c>
      <c r="L21" s="169"/>
      <c r="M21" s="169"/>
      <c r="N21" s="170"/>
    </row>
    <row r="22" spans="1:14" s="171" customFormat="1" ht="69" customHeight="1" x14ac:dyDescent="0.2">
      <c r="A22" s="159">
        <v>182</v>
      </c>
      <c r="B22" s="148" t="s">
        <v>716</v>
      </c>
      <c r="C22" s="166" t="s">
        <v>717</v>
      </c>
      <c r="D22" s="161"/>
      <c r="E22" s="161"/>
      <c r="F22" s="161"/>
      <c r="G22" s="163"/>
      <c r="H22" s="163"/>
      <c r="I22" s="163"/>
      <c r="J22" s="163"/>
      <c r="K22" s="165">
        <v>0.41908000000000001</v>
      </c>
      <c r="L22" s="169"/>
      <c r="M22" s="169"/>
      <c r="N22" s="170"/>
    </row>
    <row r="23" spans="1:14" ht="105.75" customHeight="1" x14ac:dyDescent="0.2">
      <c r="A23" s="159">
        <v>182</v>
      </c>
      <c r="B23" s="148" t="s">
        <v>718</v>
      </c>
      <c r="C23" s="166" t="s">
        <v>719</v>
      </c>
      <c r="D23" s="161"/>
      <c r="E23" s="161"/>
      <c r="F23" s="161"/>
      <c r="G23" s="163">
        <v>247</v>
      </c>
      <c r="H23" s="163">
        <v>247</v>
      </c>
      <c r="I23" s="163"/>
      <c r="J23" s="163">
        <v>181</v>
      </c>
      <c r="K23" s="165">
        <v>252.80360999999999</v>
      </c>
      <c r="L23" s="169">
        <f>K23/H23</f>
        <v>1.0234963967611335</v>
      </c>
      <c r="M23" s="169">
        <f>K23/J23</f>
        <v>1.3967050276243094</v>
      </c>
      <c r="N23" s="170"/>
    </row>
    <row r="24" spans="1:14" ht="93.75" customHeight="1" x14ac:dyDescent="0.2">
      <c r="A24" s="159">
        <v>182</v>
      </c>
      <c r="B24" s="148" t="s">
        <v>720</v>
      </c>
      <c r="C24" s="166" t="s">
        <v>721</v>
      </c>
      <c r="D24" s="161"/>
      <c r="E24" s="161"/>
      <c r="F24" s="161"/>
      <c r="G24" s="163"/>
      <c r="H24" s="163"/>
      <c r="I24" s="163"/>
      <c r="J24" s="163"/>
      <c r="K24" s="165">
        <v>3.8828</v>
      </c>
      <c r="L24" s="169"/>
      <c r="M24" s="169"/>
      <c r="N24" s="170"/>
    </row>
    <row r="25" spans="1:14" ht="117.75" customHeight="1" x14ac:dyDescent="0.2">
      <c r="A25" s="159">
        <v>182</v>
      </c>
      <c r="B25" s="148" t="s">
        <v>722</v>
      </c>
      <c r="C25" s="166" t="s">
        <v>723</v>
      </c>
      <c r="D25" s="161"/>
      <c r="E25" s="161"/>
      <c r="F25" s="161"/>
      <c r="G25" s="163"/>
      <c r="H25" s="163"/>
      <c r="I25" s="163"/>
      <c r="J25" s="163"/>
      <c r="K25" s="165">
        <v>1.20679</v>
      </c>
      <c r="L25" s="169"/>
      <c r="M25" s="169"/>
      <c r="N25" s="170"/>
    </row>
    <row r="26" spans="1:14" ht="66" customHeight="1" x14ac:dyDescent="0.2">
      <c r="A26" s="159">
        <v>182</v>
      </c>
      <c r="B26" s="148" t="s">
        <v>724</v>
      </c>
      <c r="C26" s="166" t="s">
        <v>725</v>
      </c>
      <c r="D26" s="161"/>
      <c r="E26" s="172"/>
      <c r="F26" s="161"/>
      <c r="G26" s="163"/>
      <c r="H26" s="163"/>
      <c r="I26" s="164"/>
      <c r="J26" s="164"/>
      <c r="K26" s="173">
        <v>799.78207999999995</v>
      </c>
      <c r="L26" s="169"/>
      <c r="M26" s="169"/>
      <c r="N26" s="170"/>
    </row>
    <row r="27" spans="1:14" ht="42" customHeight="1" x14ac:dyDescent="0.2">
      <c r="A27" s="159">
        <v>182</v>
      </c>
      <c r="B27" s="148" t="s">
        <v>726</v>
      </c>
      <c r="C27" s="166" t="s">
        <v>727</v>
      </c>
      <c r="D27" s="161"/>
      <c r="E27" s="172"/>
      <c r="F27" s="161"/>
      <c r="G27" s="163"/>
      <c r="H27" s="163"/>
      <c r="I27" s="164"/>
      <c r="J27" s="164"/>
      <c r="K27" s="173">
        <v>20.950189999999999</v>
      </c>
      <c r="L27" s="169"/>
      <c r="M27" s="169"/>
      <c r="N27" s="170"/>
    </row>
    <row r="28" spans="1:14" ht="67.5" customHeight="1" x14ac:dyDescent="0.2">
      <c r="A28" s="159">
        <v>182</v>
      </c>
      <c r="B28" s="148" t="s">
        <v>728</v>
      </c>
      <c r="C28" s="166" t="s">
        <v>729</v>
      </c>
      <c r="D28" s="161"/>
      <c r="E28" s="172"/>
      <c r="F28" s="161"/>
      <c r="G28" s="163"/>
      <c r="H28" s="163"/>
      <c r="I28" s="164"/>
      <c r="J28" s="164"/>
      <c r="K28" s="173">
        <v>2.5430700000000002</v>
      </c>
      <c r="L28" s="169"/>
      <c r="M28" s="169"/>
      <c r="N28" s="170"/>
    </row>
    <row r="29" spans="1:14" ht="92.25" customHeight="1" x14ac:dyDescent="0.2">
      <c r="A29" s="159">
        <v>182</v>
      </c>
      <c r="B29" s="148" t="s">
        <v>730</v>
      </c>
      <c r="C29" s="166" t="s">
        <v>731</v>
      </c>
      <c r="D29" s="161">
        <v>3</v>
      </c>
      <c r="E29" s="172"/>
      <c r="F29" s="161">
        <f>SUM(D29:E29)</f>
        <v>3</v>
      </c>
      <c r="G29" s="163">
        <v>10</v>
      </c>
      <c r="H29" s="163">
        <v>10</v>
      </c>
      <c r="I29" s="164"/>
      <c r="J29" s="164">
        <v>9</v>
      </c>
      <c r="K29" s="173">
        <v>57.152000000000001</v>
      </c>
      <c r="L29" s="169">
        <f>K29/H29</f>
        <v>5.7152000000000003</v>
      </c>
      <c r="M29" s="169">
        <f>K29/J29</f>
        <v>6.3502222222222224</v>
      </c>
      <c r="N29" s="170"/>
    </row>
    <row r="30" spans="1:14" ht="92.25" customHeight="1" x14ac:dyDescent="0.2">
      <c r="A30" s="159">
        <v>182</v>
      </c>
      <c r="B30" s="148" t="s">
        <v>732</v>
      </c>
      <c r="C30" s="166" t="s">
        <v>733</v>
      </c>
      <c r="D30" s="161"/>
      <c r="E30" s="172"/>
      <c r="F30" s="161"/>
      <c r="G30" s="163"/>
      <c r="H30" s="163"/>
      <c r="I30" s="164"/>
      <c r="J30" s="164"/>
      <c r="K30" s="173">
        <v>313.46059000000002</v>
      </c>
      <c r="L30" s="169"/>
      <c r="M30" s="169"/>
      <c r="N30" s="170"/>
    </row>
    <row r="31" spans="1:14" ht="41.25" customHeight="1" x14ac:dyDescent="0.2">
      <c r="A31" s="159">
        <v>182</v>
      </c>
      <c r="B31" s="148" t="s">
        <v>734</v>
      </c>
      <c r="C31" s="166" t="s">
        <v>735</v>
      </c>
      <c r="D31" s="161"/>
      <c r="E31" s="172"/>
      <c r="F31" s="161"/>
      <c r="G31" s="163">
        <v>7249</v>
      </c>
      <c r="H31" s="163">
        <v>7249</v>
      </c>
      <c r="I31" s="164"/>
      <c r="J31" s="164"/>
      <c r="K31" s="173">
        <v>-82.380219999999994</v>
      </c>
      <c r="L31" s="169">
        <f>K31/H31</f>
        <v>-1.1364356462960407E-2</v>
      </c>
      <c r="M31" s="169"/>
      <c r="N31" s="170"/>
    </row>
    <row r="32" spans="1:14" ht="27.75" customHeight="1" x14ac:dyDescent="0.2">
      <c r="A32" s="159">
        <v>182</v>
      </c>
      <c r="B32" s="148" t="s">
        <v>736</v>
      </c>
      <c r="C32" s="166" t="s">
        <v>737</v>
      </c>
      <c r="D32" s="161"/>
      <c r="E32" s="172"/>
      <c r="F32" s="161"/>
      <c r="G32" s="163"/>
      <c r="H32" s="163"/>
      <c r="I32" s="164"/>
      <c r="J32" s="164"/>
      <c r="K32" s="173">
        <v>-3.2817400000000001</v>
      </c>
      <c r="L32" s="169"/>
      <c r="M32" s="169"/>
      <c r="N32" s="170"/>
    </row>
    <row r="33" spans="1:14" ht="41.25" customHeight="1" x14ac:dyDescent="0.2">
      <c r="A33" s="159">
        <v>182</v>
      </c>
      <c r="B33" s="148" t="s">
        <v>738</v>
      </c>
      <c r="C33" s="166" t="s">
        <v>739</v>
      </c>
      <c r="D33" s="161"/>
      <c r="E33" s="172"/>
      <c r="F33" s="161"/>
      <c r="G33" s="163"/>
      <c r="H33" s="163"/>
      <c r="I33" s="164"/>
      <c r="J33" s="164"/>
      <c r="K33" s="173">
        <v>3.1808100000000001</v>
      </c>
      <c r="L33" s="169"/>
      <c r="M33" s="169"/>
      <c r="N33" s="170"/>
    </row>
    <row r="34" spans="1:14" ht="41.25" customHeight="1" x14ac:dyDescent="0.2">
      <c r="A34" s="159">
        <v>182</v>
      </c>
      <c r="B34" s="148" t="s">
        <v>740</v>
      </c>
      <c r="C34" s="160" t="s">
        <v>741</v>
      </c>
      <c r="D34" s="161"/>
      <c r="E34" s="172"/>
      <c r="F34" s="161"/>
      <c r="G34" s="163"/>
      <c r="H34" s="163"/>
      <c r="I34" s="164"/>
      <c r="J34" s="164"/>
      <c r="K34" s="173">
        <v>4.0928800000000001</v>
      </c>
      <c r="L34" s="169"/>
      <c r="M34" s="169"/>
      <c r="N34" s="170"/>
    </row>
    <row r="35" spans="1:14" ht="28.5" customHeight="1" x14ac:dyDescent="0.2">
      <c r="A35" s="159">
        <v>182</v>
      </c>
      <c r="B35" s="148" t="s">
        <v>742</v>
      </c>
      <c r="C35" s="160" t="s">
        <v>743</v>
      </c>
      <c r="D35" s="161"/>
      <c r="E35" s="172"/>
      <c r="F35" s="161"/>
      <c r="G35" s="163"/>
      <c r="H35" s="163"/>
      <c r="I35" s="164"/>
      <c r="J35" s="164"/>
      <c r="K35" s="173">
        <v>2.6396999999999999</v>
      </c>
      <c r="L35" s="169"/>
      <c r="M35" s="169"/>
      <c r="N35" s="170"/>
    </row>
    <row r="36" spans="1:14" ht="54" customHeight="1" x14ac:dyDescent="0.2">
      <c r="A36" s="159">
        <v>182</v>
      </c>
      <c r="B36" s="148" t="s">
        <v>744</v>
      </c>
      <c r="C36" s="160" t="s">
        <v>745</v>
      </c>
      <c r="D36" s="161"/>
      <c r="E36" s="172"/>
      <c r="F36" s="161"/>
      <c r="G36" s="163"/>
      <c r="H36" s="163"/>
      <c r="I36" s="164"/>
      <c r="J36" s="164"/>
      <c r="K36" s="173">
        <v>1507.2504300000001</v>
      </c>
      <c r="L36" s="169"/>
      <c r="M36" s="169"/>
      <c r="N36" s="170"/>
    </row>
    <row r="37" spans="1:14" ht="41.25" customHeight="1" x14ac:dyDescent="0.2">
      <c r="A37" s="159">
        <v>182</v>
      </c>
      <c r="B37" s="148" t="s">
        <v>746</v>
      </c>
      <c r="C37" s="160" t="s">
        <v>747</v>
      </c>
      <c r="D37" s="161"/>
      <c r="E37" s="172"/>
      <c r="F37" s="161"/>
      <c r="G37" s="163"/>
      <c r="H37" s="163"/>
      <c r="I37" s="164"/>
      <c r="J37" s="164"/>
      <c r="K37" s="174">
        <v>10.88899</v>
      </c>
      <c r="L37" s="169"/>
      <c r="M37" s="169"/>
      <c r="N37" s="170"/>
    </row>
    <row r="38" spans="1:14" ht="65.25" customHeight="1" x14ac:dyDescent="0.2">
      <c r="A38" s="159">
        <v>182</v>
      </c>
      <c r="B38" s="148" t="s">
        <v>748</v>
      </c>
      <c r="C38" s="160" t="s">
        <v>749</v>
      </c>
      <c r="D38" s="161"/>
      <c r="E38" s="172"/>
      <c r="F38" s="161"/>
      <c r="G38" s="163"/>
      <c r="H38" s="163"/>
      <c r="I38" s="164"/>
      <c r="J38" s="164"/>
      <c r="K38" s="174">
        <v>2579.9688799999999</v>
      </c>
      <c r="L38" s="169"/>
      <c r="M38" s="169"/>
      <c r="N38" s="170"/>
    </row>
    <row r="39" spans="1:14" ht="42" customHeight="1" x14ac:dyDescent="0.2">
      <c r="A39" s="159">
        <v>182</v>
      </c>
      <c r="B39" s="148" t="s">
        <v>750</v>
      </c>
      <c r="C39" s="160" t="s">
        <v>751</v>
      </c>
      <c r="D39" s="161"/>
      <c r="E39" s="172"/>
      <c r="F39" s="161"/>
      <c r="G39" s="163"/>
      <c r="H39" s="163"/>
      <c r="I39" s="164"/>
      <c r="J39" s="164"/>
      <c r="K39" s="174">
        <v>89.919759999999997</v>
      </c>
      <c r="L39" s="169"/>
      <c r="M39" s="169"/>
      <c r="N39" s="170"/>
    </row>
    <row r="40" spans="1:14" ht="41.25" customHeight="1" x14ac:dyDescent="0.2">
      <c r="A40" s="159">
        <v>182</v>
      </c>
      <c r="B40" s="148" t="s">
        <v>752</v>
      </c>
      <c r="C40" s="166" t="s">
        <v>753</v>
      </c>
      <c r="D40" s="161"/>
      <c r="E40" s="172"/>
      <c r="F40" s="161"/>
      <c r="G40" s="163"/>
      <c r="H40" s="163"/>
      <c r="I40" s="164"/>
      <c r="J40" s="164"/>
      <c r="K40" s="173">
        <v>783.4769</v>
      </c>
      <c r="L40" s="169"/>
      <c r="M40" s="169"/>
      <c r="N40" s="170"/>
    </row>
    <row r="41" spans="1:14" ht="27.75" customHeight="1" x14ac:dyDescent="0.2">
      <c r="A41" s="159">
        <v>182</v>
      </c>
      <c r="B41" s="148" t="s">
        <v>754</v>
      </c>
      <c r="C41" s="166" t="s">
        <v>755</v>
      </c>
      <c r="D41" s="161"/>
      <c r="E41" s="172"/>
      <c r="F41" s="161"/>
      <c r="G41" s="163"/>
      <c r="H41" s="163"/>
      <c r="I41" s="164"/>
      <c r="J41" s="164"/>
      <c r="K41" s="173">
        <v>28.352350000000001</v>
      </c>
      <c r="L41" s="169"/>
      <c r="M41" s="169"/>
      <c r="N41" s="170"/>
    </row>
    <row r="42" spans="1:14" ht="41.25" customHeight="1" x14ac:dyDescent="0.2">
      <c r="A42" s="159">
        <v>182</v>
      </c>
      <c r="B42" s="148" t="s">
        <v>756</v>
      </c>
      <c r="C42" s="166" t="s">
        <v>757</v>
      </c>
      <c r="D42" s="161"/>
      <c r="E42" s="172"/>
      <c r="F42" s="161"/>
      <c r="G42" s="163"/>
      <c r="H42" s="163"/>
      <c r="I42" s="164"/>
      <c r="J42" s="164"/>
      <c r="K42" s="173">
        <v>10952.7058</v>
      </c>
      <c r="L42" s="169"/>
      <c r="M42" s="169"/>
      <c r="N42" s="170"/>
    </row>
    <row r="43" spans="1:14" ht="28.5" customHeight="1" x14ac:dyDescent="0.2">
      <c r="A43" s="159">
        <v>182</v>
      </c>
      <c r="B43" s="148" t="s">
        <v>758</v>
      </c>
      <c r="C43" s="166" t="s">
        <v>759</v>
      </c>
      <c r="D43" s="161"/>
      <c r="E43" s="172"/>
      <c r="F43" s="161"/>
      <c r="G43" s="163"/>
      <c r="H43" s="163"/>
      <c r="I43" s="164"/>
      <c r="J43" s="164"/>
      <c r="K43" s="173">
        <v>219.50954999999999</v>
      </c>
      <c r="L43" s="169"/>
      <c r="M43" s="169"/>
      <c r="N43" s="170"/>
    </row>
    <row r="44" spans="1:14" ht="54" customHeight="1" x14ac:dyDescent="0.2">
      <c r="A44" s="159">
        <v>182</v>
      </c>
      <c r="B44" s="148" t="s">
        <v>760</v>
      </c>
      <c r="C44" s="160" t="s">
        <v>761</v>
      </c>
      <c r="D44" s="161"/>
      <c r="E44" s="172"/>
      <c r="F44" s="161"/>
      <c r="G44" s="163"/>
      <c r="H44" s="163"/>
      <c r="I44" s="164"/>
      <c r="J44" s="164"/>
      <c r="K44" s="173">
        <v>2200.4268699999998</v>
      </c>
      <c r="L44" s="169"/>
      <c r="M44" s="169"/>
      <c r="N44" s="170"/>
    </row>
    <row r="45" spans="1:14" ht="41.25" customHeight="1" x14ac:dyDescent="0.2">
      <c r="A45" s="159">
        <v>182</v>
      </c>
      <c r="B45" s="148" t="s">
        <v>762</v>
      </c>
      <c r="C45" s="160" t="s">
        <v>763</v>
      </c>
      <c r="D45" s="161"/>
      <c r="E45" s="172"/>
      <c r="F45" s="161"/>
      <c r="G45" s="163"/>
      <c r="H45" s="163"/>
      <c r="I45" s="164"/>
      <c r="J45" s="164"/>
      <c r="K45" s="173">
        <v>24.577179999999998</v>
      </c>
      <c r="L45" s="169"/>
      <c r="M45" s="169"/>
      <c r="N45" s="170"/>
    </row>
    <row r="46" spans="1:14" ht="53.25" customHeight="1" x14ac:dyDescent="0.2">
      <c r="A46" s="159">
        <v>182</v>
      </c>
      <c r="B46" s="148" t="s">
        <v>764</v>
      </c>
      <c r="C46" s="160" t="s">
        <v>765</v>
      </c>
      <c r="D46" s="161"/>
      <c r="E46" s="172"/>
      <c r="F46" s="161"/>
      <c r="G46" s="163"/>
      <c r="H46" s="163"/>
      <c r="I46" s="164"/>
      <c r="J46" s="164"/>
      <c r="K46" s="173">
        <v>-0.3</v>
      </c>
      <c r="L46" s="169"/>
      <c r="M46" s="169"/>
      <c r="N46" s="170"/>
    </row>
    <row r="47" spans="1:14" ht="54.75" customHeight="1" x14ac:dyDescent="0.2">
      <c r="A47" s="159">
        <v>182</v>
      </c>
      <c r="B47" s="148" t="s">
        <v>766</v>
      </c>
      <c r="C47" s="160" t="s">
        <v>767</v>
      </c>
      <c r="D47" s="161"/>
      <c r="E47" s="172"/>
      <c r="F47" s="161"/>
      <c r="G47" s="163"/>
      <c r="H47" s="163"/>
      <c r="I47" s="164"/>
      <c r="J47" s="164"/>
      <c r="K47" s="173">
        <v>459.53795000000002</v>
      </c>
      <c r="L47" s="169"/>
      <c r="M47" s="169"/>
      <c r="N47" s="170"/>
    </row>
    <row r="48" spans="1:14" ht="42" customHeight="1" x14ac:dyDescent="0.2">
      <c r="A48" s="159">
        <v>182</v>
      </c>
      <c r="B48" s="148" t="s">
        <v>768</v>
      </c>
      <c r="C48" s="160" t="s">
        <v>769</v>
      </c>
      <c r="D48" s="161"/>
      <c r="E48" s="172"/>
      <c r="F48" s="161"/>
      <c r="G48" s="163"/>
      <c r="H48" s="163"/>
      <c r="I48" s="164"/>
      <c r="J48" s="164"/>
      <c r="K48" s="173">
        <v>8.9984300000000008</v>
      </c>
      <c r="L48" s="169"/>
      <c r="M48" s="169"/>
      <c r="N48" s="170"/>
    </row>
    <row r="49" spans="1:14" s="152" customFormat="1" ht="66.75" customHeight="1" x14ac:dyDescent="0.2">
      <c r="A49" s="159">
        <v>182</v>
      </c>
      <c r="B49" s="148" t="s">
        <v>770</v>
      </c>
      <c r="C49" s="166" t="s">
        <v>771</v>
      </c>
      <c r="D49" s="161">
        <v>583</v>
      </c>
      <c r="E49" s="162"/>
      <c r="F49" s="161">
        <f>SUM(D49:E49)</f>
        <v>583</v>
      </c>
      <c r="G49" s="163">
        <v>1396</v>
      </c>
      <c r="H49" s="163">
        <v>1396</v>
      </c>
      <c r="I49" s="164"/>
      <c r="J49" s="164">
        <v>1019</v>
      </c>
      <c r="K49" s="173">
        <v>4158.2168000000001</v>
      </c>
      <c r="L49" s="169">
        <f>K49/H49</f>
        <v>2.9786653295128942</v>
      </c>
      <c r="M49" s="169">
        <f>K49/J49</f>
        <v>4.0806838076545633</v>
      </c>
      <c r="N49" s="170"/>
    </row>
    <row r="50" spans="1:14" s="152" customFormat="1" ht="66.75" customHeight="1" x14ac:dyDescent="0.2">
      <c r="A50" s="159">
        <v>182</v>
      </c>
      <c r="B50" s="148" t="s">
        <v>772</v>
      </c>
      <c r="C50" s="166" t="s">
        <v>773</v>
      </c>
      <c r="D50" s="161"/>
      <c r="E50" s="162"/>
      <c r="F50" s="161"/>
      <c r="G50" s="163"/>
      <c r="H50" s="163"/>
      <c r="I50" s="164"/>
      <c r="J50" s="164"/>
      <c r="K50" s="173">
        <v>78.181030000000007</v>
      </c>
      <c r="L50" s="169"/>
      <c r="M50" s="169"/>
      <c r="N50" s="170"/>
    </row>
    <row r="51" spans="1:14" ht="131.25" customHeight="1" x14ac:dyDescent="0.2">
      <c r="A51" s="159">
        <v>182</v>
      </c>
      <c r="B51" s="148" t="s">
        <v>774</v>
      </c>
      <c r="C51" s="166" t="s">
        <v>775</v>
      </c>
      <c r="D51" s="172">
        <v>132</v>
      </c>
      <c r="E51" s="172"/>
      <c r="F51" s="161">
        <f>SUM(D51:E51)</f>
        <v>132</v>
      </c>
      <c r="G51" s="163">
        <v>8</v>
      </c>
      <c r="H51" s="163">
        <v>8</v>
      </c>
      <c r="I51" s="164"/>
      <c r="J51" s="164">
        <v>64</v>
      </c>
      <c r="K51" s="173">
        <v>8.4</v>
      </c>
      <c r="L51" s="175"/>
      <c r="M51" s="175"/>
      <c r="N51" s="170"/>
    </row>
    <row r="52" spans="1:14" ht="69" customHeight="1" x14ac:dyDescent="0.2">
      <c r="A52" s="159">
        <v>182</v>
      </c>
      <c r="B52" s="148" t="s">
        <v>776</v>
      </c>
      <c r="C52" s="166" t="s">
        <v>777</v>
      </c>
      <c r="D52" s="172">
        <v>22</v>
      </c>
      <c r="E52" s="172"/>
      <c r="F52" s="161">
        <f>SUM(D52:E52)</f>
        <v>22</v>
      </c>
      <c r="G52" s="163">
        <v>3</v>
      </c>
      <c r="H52" s="163">
        <v>3</v>
      </c>
      <c r="I52" s="164"/>
      <c r="J52" s="164">
        <v>1</v>
      </c>
      <c r="K52" s="173">
        <v>-1.25</v>
      </c>
      <c r="L52" s="175"/>
      <c r="M52" s="175"/>
      <c r="N52" s="170"/>
    </row>
    <row r="53" spans="1:14" x14ac:dyDescent="0.2">
      <c r="A53" s="167">
        <v>188</v>
      </c>
      <c r="B53" s="154"/>
      <c r="C53" s="155" t="s">
        <v>778</v>
      </c>
      <c r="D53" s="176"/>
      <c r="E53" s="162"/>
      <c r="F53" s="176"/>
      <c r="G53" s="177"/>
      <c r="H53" s="177"/>
      <c r="I53" s="178"/>
      <c r="J53" s="178"/>
      <c r="K53" s="179">
        <f>SUM(K54:K54)</f>
        <v>91.097840000000005</v>
      </c>
      <c r="L53" s="175"/>
      <c r="M53" s="175"/>
      <c r="N53" s="170"/>
    </row>
    <row r="54" spans="1:14" ht="106.5" customHeight="1" x14ac:dyDescent="0.2">
      <c r="A54" s="159">
        <v>188</v>
      </c>
      <c r="B54" s="148" t="s">
        <v>774</v>
      </c>
      <c r="C54" s="180" t="s">
        <v>779</v>
      </c>
      <c r="D54" s="176"/>
      <c r="E54" s="162"/>
      <c r="F54" s="176"/>
      <c r="G54" s="177"/>
      <c r="H54" s="177"/>
      <c r="I54" s="178"/>
      <c r="J54" s="178"/>
      <c r="K54" s="173">
        <v>91.097840000000005</v>
      </c>
      <c r="L54" s="175"/>
      <c r="M54" s="175"/>
      <c r="N54" s="170"/>
    </row>
    <row r="55" spans="1:14" x14ac:dyDescent="0.2">
      <c r="A55" s="167">
        <v>811</v>
      </c>
      <c r="B55" s="154"/>
      <c r="C55" s="155" t="s">
        <v>780</v>
      </c>
      <c r="D55" s="176"/>
      <c r="E55" s="162"/>
      <c r="F55" s="176"/>
      <c r="G55" s="177"/>
      <c r="H55" s="177"/>
      <c r="I55" s="178"/>
      <c r="J55" s="178"/>
      <c r="K55" s="179">
        <f>K56+K57+K58+K59+K60+K61</f>
        <v>23.0608</v>
      </c>
      <c r="L55" s="175"/>
      <c r="M55" s="175"/>
      <c r="N55" s="170"/>
    </row>
    <row r="56" spans="1:14" ht="105.75" customHeight="1" x14ac:dyDescent="0.2">
      <c r="A56" s="159">
        <v>811</v>
      </c>
      <c r="B56" s="148" t="s">
        <v>774</v>
      </c>
      <c r="C56" s="160" t="s">
        <v>781</v>
      </c>
      <c r="D56" s="161"/>
      <c r="E56" s="172"/>
      <c r="F56" s="161"/>
      <c r="G56" s="163"/>
      <c r="H56" s="163"/>
      <c r="I56" s="164"/>
      <c r="J56" s="164"/>
      <c r="K56" s="173">
        <v>0.62563000000000002</v>
      </c>
      <c r="L56" s="175"/>
      <c r="M56" s="175"/>
      <c r="N56" s="170"/>
    </row>
    <row r="57" spans="1:14" ht="92.25" customHeight="1" x14ac:dyDescent="0.2">
      <c r="A57" s="216" t="s">
        <v>782</v>
      </c>
      <c r="B57" s="185" t="s">
        <v>783</v>
      </c>
      <c r="C57" s="217" t="s">
        <v>784</v>
      </c>
      <c r="D57" s="161"/>
      <c r="E57" s="172"/>
      <c r="F57" s="161"/>
      <c r="G57" s="163"/>
      <c r="H57" s="163"/>
      <c r="I57" s="164"/>
      <c r="J57" s="164"/>
      <c r="K57" s="173">
        <v>1.5024999999999999</v>
      </c>
      <c r="L57" s="175"/>
      <c r="M57" s="175"/>
      <c r="N57" s="170"/>
    </row>
    <row r="58" spans="1:14" ht="92.25" customHeight="1" x14ac:dyDescent="0.2">
      <c r="A58" s="216" t="s">
        <v>782</v>
      </c>
      <c r="B58" s="185" t="s">
        <v>785</v>
      </c>
      <c r="C58" s="180" t="s">
        <v>786</v>
      </c>
      <c r="D58" s="161"/>
      <c r="E58" s="172"/>
      <c r="F58" s="161"/>
      <c r="G58" s="163"/>
      <c r="H58" s="163"/>
      <c r="I58" s="164"/>
      <c r="J58" s="164"/>
      <c r="K58" s="173">
        <v>5.8659699999999999</v>
      </c>
      <c r="L58" s="175"/>
      <c r="M58" s="175"/>
      <c r="N58" s="170"/>
    </row>
    <row r="59" spans="1:14" ht="67.5" customHeight="1" x14ac:dyDescent="0.2">
      <c r="A59" s="216" t="s">
        <v>782</v>
      </c>
      <c r="B59" s="185" t="s">
        <v>787</v>
      </c>
      <c r="C59" s="180" t="s">
        <v>788</v>
      </c>
      <c r="D59" s="161"/>
      <c r="E59" s="172"/>
      <c r="F59" s="161"/>
      <c r="G59" s="163"/>
      <c r="H59" s="163"/>
      <c r="I59" s="164"/>
      <c r="J59" s="164"/>
      <c r="K59" s="173">
        <v>1.5</v>
      </c>
      <c r="L59" s="175"/>
      <c r="M59" s="175"/>
      <c r="N59" s="170"/>
    </row>
    <row r="60" spans="1:14" ht="79.5" customHeight="1" x14ac:dyDescent="0.2">
      <c r="A60" s="218" t="s">
        <v>782</v>
      </c>
      <c r="B60" s="185" t="s">
        <v>789</v>
      </c>
      <c r="C60" s="180" t="s">
        <v>790</v>
      </c>
      <c r="D60" s="161"/>
      <c r="E60" s="172"/>
      <c r="F60" s="161"/>
      <c r="G60" s="163"/>
      <c r="H60" s="163"/>
      <c r="I60" s="164"/>
      <c r="J60" s="164"/>
      <c r="K60" s="173">
        <v>5.8964499999999997</v>
      </c>
      <c r="L60" s="175"/>
      <c r="M60" s="175"/>
      <c r="N60" s="170"/>
    </row>
    <row r="61" spans="1:14" ht="78.75" customHeight="1" x14ac:dyDescent="0.2">
      <c r="A61" s="219" t="s">
        <v>782</v>
      </c>
      <c r="B61" s="185" t="s">
        <v>791</v>
      </c>
      <c r="C61" s="180" t="s">
        <v>792</v>
      </c>
      <c r="D61" s="161"/>
      <c r="E61" s="172"/>
      <c r="F61" s="161"/>
      <c r="G61" s="163"/>
      <c r="H61" s="163"/>
      <c r="I61" s="164"/>
      <c r="J61" s="164"/>
      <c r="K61" s="173">
        <v>7.6702500000000002</v>
      </c>
      <c r="L61" s="175"/>
      <c r="M61" s="175"/>
      <c r="N61" s="170"/>
    </row>
    <row r="62" spans="1:14" ht="29.25" customHeight="1" x14ac:dyDescent="0.2">
      <c r="A62" s="167">
        <v>843</v>
      </c>
      <c r="B62" s="154"/>
      <c r="C62" s="181" t="s">
        <v>793</v>
      </c>
      <c r="D62" s="182"/>
      <c r="E62" s="162"/>
      <c r="F62" s="176"/>
      <c r="G62" s="177"/>
      <c r="H62" s="177"/>
      <c r="I62" s="177"/>
      <c r="J62" s="177"/>
      <c r="K62" s="168">
        <f>SUM(K63:K63)</f>
        <v>3.5526399999999998</v>
      </c>
      <c r="L62" s="175"/>
      <c r="M62" s="175"/>
      <c r="N62" s="170"/>
    </row>
    <row r="63" spans="1:14" ht="53.25" customHeight="1" x14ac:dyDescent="0.2">
      <c r="A63" s="159">
        <v>843</v>
      </c>
      <c r="B63" s="148" t="s">
        <v>794</v>
      </c>
      <c r="C63" s="166" t="s">
        <v>795</v>
      </c>
      <c r="D63" s="183"/>
      <c r="E63" s="172"/>
      <c r="F63" s="161"/>
      <c r="G63" s="163"/>
      <c r="H63" s="163"/>
      <c r="I63" s="163"/>
      <c r="J63" s="163"/>
      <c r="K63" s="165">
        <v>3.5526399999999998</v>
      </c>
      <c r="L63" s="175"/>
      <c r="M63" s="175"/>
      <c r="N63" s="170"/>
    </row>
    <row r="64" spans="1:14" x14ac:dyDescent="0.2">
      <c r="A64" s="167">
        <v>886</v>
      </c>
      <c r="B64" s="148"/>
      <c r="C64" s="155" t="s">
        <v>796</v>
      </c>
      <c r="D64" s="183"/>
      <c r="E64" s="172"/>
      <c r="F64" s="161"/>
      <c r="G64" s="163"/>
      <c r="H64" s="163"/>
      <c r="I64" s="163"/>
      <c r="J64" s="163"/>
      <c r="K64" s="168">
        <f>SUM(K65:K97)</f>
        <v>818.94088999999997</v>
      </c>
      <c r="L64" s="175"/>
      <c r="M64" s="175"/>
      <c r="N64" s="170"/>
    </row>
    <row r="65" spans="1:14" ht="105.75" customHeight="1" x14ac:dyDescent="0.2">
      <c r="A65" s="159">
        <v>886</v>
      </c>
      <c r="B65" s="148" t="s">
        <v>797</v>
      </c>
      <c r="C65" s="166" t="s">
        <v>781</v>
      </c>
      <c r="D65" s="183"/>
      <c r="E65" s="172"/>
      <c r="F65" s="161"/>
      <c r="G65" s="163"/>
      <c r="H65" s="163"/>
      <c r="I65" s="163"/>
      <c r="J65" s="163"/>
      <c r="K65" s="165">
        <v>20</v>
      </c>
      <c r="L65" s="175"/>
      <c r="M65" s="175"/>
      <c r="N65" s="170"/>
    </row>
    <row r="66" spans="1:14" ht="80.25" customHeight="1" x14ac:dyDescent="0.2">
      <c r="A66" s="159">
        <v>886</v>
      </c>
      <c r="B66" s="148" t="s">
        <v>798</v>
      </c>
      <c r="C66" s="166" t="s">
        <v>799</v>
      </c>
      <c r="D66" s="183"/>
      <c r="E66" s="172"/>
      <c r="F66" s="161"/>
      <c r="G66" s="163"/>
      <c r="H66" s="163"/>
      <c r="I66" s="163"/>
      <c r="J66" s="163"/>
      <c r="K66" s="165">
        <v>5.7940899999999997</v>
      </c>
      <c r="L66" s="175"/>
      <c r="M66" s="175"/>
      <c r="N66" s="170"/>
    </row>
    <row r="67" spans="1:14" ht="105.75" customHeight="1" x14ac:dyDescent="0.2">
      <c r="A67" s="159">
        <v>886</v>
      </c>
      <c r="B67" s="148" t="s">
        <v>800</v>
      </c>
      <c r="C67" s="166" t="s">
        <v>801</v>
      </c>
      <c r="D67" s="183"/>
      <c r="E67" s="172"/>
      <c r="F67" s="161"/>
      <c r="G67" s="163"/>
      <c r="H67" s="163"/>
      <c r="I67" s="163"/>
      <c r="J67" s="163"/>
      <c r="K67" s="165">
        <v>5</v>
      </c>
      <c r="L67" s="175"/>
      <c r="M67" s="175"/>
      <c r="N67" s="170"/>
    </row>
    <row r="68" spans="1:14" ht="68.25" customHeight="1" x14ac:dyDescent="0.2">
      <c r="A68" s="159">
        <v>886</v>
      </c>
      <c r="B68" s="148" t="s">
        <v>802</v>
      </c>
      <c r="C68" s="166" t="s">
        <v>803</v>
      </c>
      <c r="D68" s="183"/>
      <c r="E68" s="172"/>
      <c r="F68" s="161"/>
      <c r="G68" s="163"/>
      <c r="H68" s="163"/>
      <c r="I68" s="163"/>
      <c r="J68" s="163"/>
      <c r="K68" s="165">
        <v>5.5959500000000002</v>
      </c>
      <c r="L68" s="175"/>
      <c r="M68" s="175"/>
      <c r="N68" s="170"/>
    </row>
    <row r="69" spans="1:14" ht="144" customHeight="1" x14ac:dyDescent="0.2">
      <c r="A69" s="159">
        <v>886</v>
      </c>
      <c r="B69" s="148" t="s">
        <v>804</v>
      </c>
      <c r="C69" s="166" t="s">
        <v>805</v>
      </c>
      <c r="D69" s="183"/>
      <c r="E69" s="172"/>
      <c r="F69" s="161"/>
      <c r="G69" s="163"/>
      <c r="H69" s="163"/>
      <c r="I69" s="163"/>
      <c r="J69" s="163"/>
      <c r="K69" s="165">
        <v>1</v>
      </c>
      <c r="L69" s="175"/>
      <c r="M69" s="175"/>
      <c r="N69" s="170"/>
    </row>
    <row r="70" spans="1:14" ht="119.25" customHeight="1" x14ac:dyDescent="0.2">
      <c r="A70" s="159">
        <v>886</v>
      </c>
      <c r="B70" s="148" t="s">
        <v>806</v>
      </c>
      <c r="C70" s="166" t="s">
        <v>807</v>
      </c>
      <c r="D70" s="183"/>
      <c r="E70" s="172"/>
      <c r="F70" s="161"/>
      <c r="G70" s="163"/>
      <c r="H70" s="163"/>
      <c r="I70" s="163"/>
      <c r="J70" s="163"/>
      <c r="K70" s="165">
        <v>34.434159999999999</v>
      </c>
      <c r="L70" s="175"/>
      <c r="M70" s="175"/>
      <c r="N70" s="170"/>
    </row>
    <row r="71" spans="1:14" ht="93" customHeight="1" x14ac:dyDescent="0.2">
      <c r="A71" s="159">
        <v>886</v>
      </c>
      <c r="B71" s="148" t="s">
        <v>785</v>
      </c>
      <c r="C71" s="166" t="s">
        <v>786</v>
      </c>
      <c r="D71" s="183"/>
      <c r="E71" s="172"/>
      <c r="F71" s="161"/>
      <c r="G71" s="163"/>
      <c r="H71" s="163"/>
      <c r="I71" s="163"/>
      <c r="J71" s="163"/>
      <c r="K71" s="165">
        <v>128.22425999999999</v>
      </c>
      <c r="L71" s="175"/>
      <c r="M71" s="175"/>
      <c r="N71" s="170"/>
    </row>
    <row r="72" spans="1:14" ht="158.25" customHeight="1" x14ac:dyDescent="0.2">
      <c r="A72" s="159">
        <v>886</v>
      </c>
      <c r="B72" s="148" t="s">
        <v>808</v>
      </c>
      <c r="C72" s="166" t="s">
        <v>809</v>
      </c>
      <c r="D72" s="183"/>
      <c r="E72" s="172"/>
      <c r="F72" s="161"/>
      <c r="G72" s="163"/>
      <c r="H72" s="163"/>
      <c r="I72" s="163"/>
      <c r="J72" s="163"/>
      <c r="K72" s="165">
        <v>40.5</v>
      </c>
      <c r="L72" s="175"/>
      <c r="M72" s="175"/>
      <c r="N72" s="170"/>
    </row>
    <row r="73" spans="1:14" ht="80.25" customHeight="1" x14ac:dyDescent="0.2">
      <c r="A73" s="159">
        <v>886</v>
      </c>
      <c r="B73" s="148" t="s">
        <v>810</v>
      </c>
      <c r="C73" s="166" t="s">
        <v>811</v>
      </c>
      <c r="D73" s="183"/>
      <c r="E73" s="172"/>
      <c r="F73" s="161"/>
      <c r="G73" s="163"/>
      <c r="H73" s="163"/>
      <c r="I73" s="163"/>
      <c r="J73" s="163"/>
      <c r="K73" s="165">
        <v>2.15</v>
      </c>
      <c r="L73" s="175"/>
      <c r="M73" s="175"/>
      <c r="N73" s="170"/>
    </row>
    <row r="74" spans="1:14" ht="93.75" customHeight="1" x14ac:dyDescent="0.2">
      <c r="A74" s="159">
        <v>886</v>
      </c>
      <c r="B74" s="148" t="s">
        <v>812</v>
      </c>
      <c r="C74" s="166" t="s">
        <v>813</v>
      </c>
      <c r="D74" s="183"/>
      <c r="E74" s="172"/>
      <c r="F74" s="161"/>
      <c r="G74" s="163"/>
      <c r="H74" s="163"/>
      <c r="I74" s="163"/>
      <c r="J74" s="163"/>
      <c r="K74" s="165">
        <v>104.59604</v>
      </c>
      <c r="L74" s="175"/>
      <c r="M74" s="175"/>
      <c r="N74" s="170"/>
    </row>
    <row r="75" spans="1:14" ht="68.25" customHeight="1" x14ac:dyDescent="0.2">
      <c r="A75" s="159">
        <v>886</v>
      </c>
      <c r="B75" s="148" t="s">
        <v>787</v>
      </c>
      <c r="C75" s="166" t="s">
        <v>788</v>
      </c>
      <c r="D75" s="183"/>
      <c r="E75" s="172"/>
      <c r="F75" s="161"/>
      <c r="G75" s="163"/>
      <c r="H75" s="163"/>
      <c r="I75" s="163"/>
      <c r="J75" s="163"/>
      <c r="K75" s="165">
        <v>14.07888</v>
      </c>
      <c r="L75" s="175"/>
      <c r="M75" s="175"/>
      <c r="N75" s="170"/>
    </row>
    <row r="76" spans="1:14" ht="105.75" customHeight="1" x14ac:dyDescent="0.2">
      <c r="A76" s="159">
        <v>886</v>
      </c>
      <c r="B76" s="148" t="s">
        <v>814</v>
      </c>
      <c r="C76" s="166" t="s">
        <v>815</v>
      </c>
      <c r="D76" s="183"/>
      <c r="E76" s="172"/>
      <c r="F76" s="161"/>
      <c r="G76" s="163"/>
      <c r="H76" s="163"/>
      <c r="I76" s="163"/>
      <c r="J76" s="163"/>
      <c r="K76" s="165">
        <v>30</v>
      </c>
      <c r="L76" s="175"/>
      <c r="M76" s="175"/>
      <c r="N76" s="170"/>
    </row>
    <row r="77" spans="1:14" ht="54" customHeight="1" x14ac:dyDescent="0.2">
      <c r="A77" s="159">
        <v>886</v>
      </c>
      <c r="B77" s="148" t="s">
        <v>816</v>
      </c>
      <c r="C77" s="166" t="s">
        <v>817</v>
      </c>
      <c r="D77" s="183"/>
      <c r="E77" s="172"/>
      <c r="F77" s="161"/>
      <c r="G77" s="163"/>
      <c r="H77" s="163"/>
      <c r="I77" s="163"/>
      <c r="J77" s="163"/>
      <c r="K77" s="165">
        <v>5</v>
      </c>
      <c r="L77" s="175"/>
      <c r="M77" s="175"/>
      <c r="N77" s="170"/>
    </row>
    <row r="78" spans="1:14" ht="106.5" customHeight="1" x14ac:dyDescent="0.2">
      <c r="A78" s="159">
        <v>886</v>
      </c>
      <c r="B78" s="148" t="s">
        <v>818</v>
      </c>
      <c r="C78" s="166" t="s">
        <v>815</v>
      </c>
      <c r="D78" s="183"/>
      <c r="E78" s="172"/>
      <c r="F78" s="161"/>
      <c r="G78" s="163"/>
      <c r="H78" s="163"/>
      <c r="I78" s="163"/>
      <c r="J78" s="163"/>
      <c r="K78" s="165">
        <v>24.649349999999998</v>
      </c>
      <c r="L78" s="175"/>
      <c r="M78" s="175"/>
      <c r="N78" s="170"/>
    </row>
    <row r="79" spans="1:14" ht="54.75" customHeight="1" x14ac:dyDescent="0.2">
      <c r="A79" s="159">
        <v>886</v>
      </c>
      <c r="B79" s="148" t="s">
        <v>819</v>
      </c>
      <c r="C79" s="166" t="s">
        <v>817</v>
      </c>
      <c r="D79" s="183"/>
      <c r="E79" s="172"/>
      <c r="F79" s="161"/>
      <c r="G79" s="163"/>
      <c r="H79" s="163"/>
      <c r="I79" s="163"/>
      <c r="J79" s="163"/>
      <c r="K79" s="165">
        <v>60</v>
      </c>
      <c r="L79" s="175"/>
      <c r="M79" s="175"/>
      <c r="N79" s="170"/>
    </row>
    <row r="80" spans="1:14" ht="105.75" customHeight="1" x14ac:dyDescent="0.2">
      <c r="A80" s="159">
        <v>886</v>
      </c>
      <c r="B80" s="148" t="s">
        <v>820</v>
      </c>
      <c r="C80" s="166" t="s">
        <v>821</v>
      </c>
      <c r="D80" s="183"/>
      <c r="E80" s="172"/>
      <c r="F80" s="161"/>
      <c r="G80" s="163"/>
      <c r="H80" s="163"/>
      <c r="I80" s="163"/>
      <c r="J80" s="163"/>
      <c r="K80" s="165">
        <v>0.15</v>
      </c>
      <c r="L80" s="175"/>
      <c r="M80" s="175"/>
      <c r="N80" s="170"/>
    </row>
    <row r="81" spans="1:14" ht="118.5" customHeight="1" x14ac:dyDescent="0.2">
      <c r="A81" s="159">
        <v>886</v>
      </c>
      <c r="B81" s="148" t="s">
        <v>822</v>
      </c>
      <c r="C81" s="166" t="s">
        <v>823</v>
      </c>
      <c r="D81" s="183"/>
      <c r="E81" s="172"/>
      <c r="F81" s="161"/>
      <c r="G81" s="163"/>
      <c r="H81" s="163"/>
      <c r="I81" s="163"/>
      <c r="J81" s="163"/>
      <c r="K81" s="165">
        <v>0.9</v>
      </c>
      <c r="L81" s="175"/>
      <c r="M81" s="175"/>
      <c r="N81" s="170"/>
    </row>
    <row r="82" spans="1:14" ht="93.75" customHeight="1" x14ac:dyDescent="0.2">
      <c r="A82" s="159">
        <v>886</v>
      </c>
      <c r="B82" s="148" t="s">
        <v>824</v>
      </c>
      <c r="C82" s="166" t="s">
        <v>825</v>
      </c>
      <c r="D82" s="183"/>
      <c r="E82" s="172"/>
      <c r="F82" s="161"/>
      <c r="G82" s="163"/>
      <c r="H82" s="163"/>
      <c r="I82" s="163"/>
      <c r="J82" s="163"/>
      <c r="K82" s="165">
        <v>0.22500000000000001</v>
      </c>
      <c r="L82" s="175"/>
      <c r="M82" s="175"/>
      <c r="N82" s="170"/>
    </row>
    <row r="83" spans="1:14" ht="105" customHeight="1" x14ac:dyDescent="0.2">
      <c r="A83" s="159">
        <v>886</v>
      </c>
      <c r="B83" s="148" t="s">
        <v>826</v>
      </c>
      <c r="C83" s="166" t="s">
        <v>827</v>
      </c>
      <c r="D83" s="183"/>
      <c r="E83" s="172"/>
      <c r="F83" s="161"/>
      <c r="G83" s="163"/>
      <c r="H83" s="163"/>
      <c r="I83" s="163"/>
      <c r="J83" s="163"/>
      <c r="K83" s="165">
        <v>3.5</v>
      </c>
      <c r="L83" s="175"/>
      <c r="M83" s="175"/>
      <c r="N83" s="170"/>
    </row>
    <row r="84" spans="1:14" ht="118.5" customHeight="1" x14ac:dyDescent="0.2">
      <c r="A84" s="159">
        <v>886</v>
      </c>
      <c r="B84" s="148" t="s">
        <v>828</v>
      </c>
      <c r="C84" s="166" t="s">
        <v>829</v>
      </c>
      <c r="D84" s="183"/>
      <c r="E84" s="172"/>
      <c r="F84" s="161"/>
      <c r="G84" s="163"/>
      <c r="H84" s="163"/>
      <c r="I84" s="163"/>
      <c r="J84" s="163"/>
      <c r="K84" s="165">
        <v>0.6</v>
      </c>
      <c r="L84" s="175"/>
      <c r="M84" s="175"/>
      <c r="N84" s="170"/>
    </row>
    <row r="85" spans="1:14" ht="54" customHeight="1" x14ac:dyDescent="0.2">
      <c r="A85" s="159">
        <v>886</v>
      </c>
      <c r="B85" s="148" t="s">
        <v>830</v>
      </c>
      <c r="C85" s="166" t="s">
        <v>831</v>
      </c>
      <c r="D85" s="183"/>
      <c r="E85" s="172"/>
      <c r="F85" s="161"/>
      <c r="G85" s="163"/>
      <c r="H85" s="163"/>
      <c r="I85" s="163"/>
      <c r="J85" s="163"/>
      <c r="K85" s="165">
        <v>0.25</v>
      </c>
      <c r="L85" s="175"/>
      <c r="M85" s="175"/>
      <c r="N85" s="170"/>
    </row>
    <row r="86" spans="1:14" ht="144.75" customHeight="1" x14ac:dyDescent="0.2">
      <c r="A86" s="159">
        <v>886</v>
      </c>
      <c r="B86" s="148" t="s">
        <v>832</v>
      </c>
      <c r="C86" s="166" t="s">
        <v>833</v>
      </c>
      <c r="D86" s="183"/>
      <c r="E86" s="172"/>
      <c r="F86" s="161"/>
      <c r="G86" s="163"/>
      <c r="H86" s="163"/>
      <c r="I86" s="163"/>
      <c r="J86" s="163"/>
      <c r="K86" s="165">
        <v>16.5</v>
      </c>
      <c r="L86" s="175"/>
      <c r="M86" s="175"/>
      <c r="N86" s="170"/>
    </row>
    <row r="87" spans="1:14" ht="79.5" customHeight="1" x14ac:dyDescent="0.2">
      <c r="A87" s="159">
        <v>886</v>
      </c>
      <c r="B87" s="148" t="s">
        <v>834</v>
      </c>
      <c r="C87" s="166" t="s">
        <v>835</v>
      </c>
      <c r="D87" s="183"/>
      <c r="E87" s="172"/>
      <c r="F87" s="161"/>
      <c r="G87" s="163"/>
      <c r="H87" s="163"/>
      <c r="I87" s="163"/>
      <c r="J87" s="163"/>
      <c r="K87" s="165">
        <v>10.87937</v>
      </c>
      <c r="L87" s="175"/>
      <c r="M87" s="175"/>
      <c r="N87" s="170"/>
    </row>
    <row r="88" spans="1:14" ht="105" customHeight="1" x14ac:dyDescent="0.2">
      <c r="A88" s="159">
        <v>886</v>
      </c>
      <c r="B88" s="148" t="s">
        <v>836</v>
      </c>
      <c r="C88" s="166" t="s">
        <v>837</v>
      </c>
      <c r="D88" s="183"/>
      <c r="E88" s="172"/>
      <c r="F88" s="161"/>
      <c r="G88" s="163"/>
      <c r="H88" s="163"/>
      <c r="I88" s="163"/>
      <c r="J88" s="163"/>
      <c r="K88" s="165">
        <v>10</v>
      </c>
      <c r="L88" s="175"/>
      <c r="M88" s="175"/>
      <c r="N88" s="170"/>
    </row>
    <row r="89" spans="1:14" ht="68.25" customHeight="1" x14ac:dyDescent="0.2">
      <c r="A89" s="159">
        <v>886</v>
      </c>
      <c r="B89" s="148" t="s">
        <v>838</v>
      </c>
      <c r="C89" s="166" t="s">
        <v>839</v>
      </c>
      <c r="D89" s="183"/>
      <c r="E89" s="172"/>
      <c r="F89" s="161"/>
      <c r="G89" s="163"/>
      <c r="H89" s="163"/>
      <c r="I89" s="163"/>
      <c r="J89" s="163"/>
      <c r="K89" s="165">
        <v>9.1494700000000009</v>
      </c>
      <c r="L89" s="175"/>
      <c r="M89" s="175"/>
      <c r="N89" s="170"/>
    </row>
    <row r="90" spans="1:14" ht="93" customHeight="1" x14ac:dyDescent="0.2">
      <c r="A90" s="159">
        <v>886</v>
      </c>
      <c r="B90" s="148" t="s">
        <v>840</v>
      </c>
      <c r="C90" s="166" t="s">
        <v>841</v>
      </c>
      <c r="D90" s="183"/>
      <c r="E90" s="172"/>
      <c r="F90" s="161"/>
      <c r="G90" s="163"/>
      <c r="H90" s="163"/>
      <c r="I90" s="163"/>
      <c r="J90" s="163"/>
      <c r="K90" s="165">
        <v>1.5</v>
      </c>
      <c r="L90" s="175"/>
      <c r="M90" s="175"/>
      <c r="N90" s="170"/>
    </row>
    <row r="91" spans="1:14" ht="93" customHeight="1" x14ac:dyDescent="0.2">
      <c r="A91" s="159">
        <v>886</v>
      </c>
      <c r="B91" s="148" t="s">
        <v>842</v>
      </c>
      <c r="C91" s="166" t="s">
        <v>843</v>
      </c>
      <c r="D91" s="183"/>
      <c r="E91" s="172"/>
      <c r="F91" s="161"/>
      <c r="G91" s="163"/>
      <c r="H91" s="163"/>
      <c r="I91" s="163"/>
      <c r="J91" s="163"/>
      <c r="K91" s="165">
        <v>30</v>
      </c>
      <c r="L91" s="175"/>
      <c r="M91" s="175"/>
      <c r="N91" s="170"/>
    </row>
    <row r="92" spans="1:14" ht="197.25" customHeight="1" x14ac:dyDescent="0.2">
      <c r="A92" s="159">
        <v>886</v>
      </c>
      <c r="B92" s="148" t="s">
        <v>844</v>
      </c>
      <c r="C92" s="166" t="s">
        <v>845</v>
      </c>
      <c r="D92" s="183"/>
      <c r="E92" s="172"/>
      <c r="F92" s="161"/>
      <c r="G92" s="163"/>
      <c r="H92" s="163"/>
      <c r="I92" s="163"/>
      <c r="J92" s="163"/>
      <c r="K92" s="165">
        <v>3</v>
      </c>
      <c r="L92" s="175"/>
      <c r="M92" s="175"/>
      <c r="N92" s="170"/>
    </row>
    <row r="93" spans="1:14" ht="106.5" customHeight="1" x14ac:dyDescent="0.2">
      <c r="A93" s="159">
        <v>886</v>
      </c>
      <c r="B93" s="148" t="s">
        <v>846</v>
      </c>
      <c r="C93" s="166" t="s">
        <v>847</v>
      </c>
      <c r="D93" s="183"/>
      <c r="E93" s="172"/>
      <c r="F93" s="161"/>
      <c r="G93" s="163"/>
      <c r="H93" s="163"/>
      <c r="I93" s="163"/>
      <c r="J93" s="163"/>
      <c r="K93" s="165">
        <v>19.22748</v>
      </c>
      <c r="L93" s="175"/>
      <c r="M93" s="175"/>
      <c r="N93" s="170"/>
    </row>
    <row r="94" spans="1:14" ht="80.25" customHeight="1" x14ac:dyDescent="0.2">
      <c r="A94" s="159">
        <v>886</v>
      </c>
      <c r="B94" s="148" t="s">
        <v>848</v>
      </c>
      <c r="C94" s="166" t="s">
        <v>790</v>
      </c>
      <c r="D94" s="183"/>
      <c r="E94" s="172"/>
      <c r="F94" s="161"/>
      <c r="G94" s="163"/>
      <c r="H94" s="163"/>
      <c r="I94" s="163"/>
      <c r="J94" s="163"/>
      <c r="K94" s="165">
        <v>0.29339999999999999</v>
      </c>
      <c r="L94" s="175"/>
      <c r="M94" s="175"/>
      <c r="N94" s="170"/>
    </row>
    <row r="95" spans="1:14" ht="131.25" customHeight="1" x14ac:dyDescent="0.2">
      <c r="A95" s="159">
        <v>886</v>
      </c>
      <c r="B95" s="148" t="s">
        <v>849</v>
      </c>
      <c r="C95" s="166" t="s">
        <v>850</v>
      </c>
      <c r="D95" s="183"/>
      <c r="E95" s="172"/>
      <c r="F95" s="161"/>
      <c r="G95" s="163"/>
      <c r="H95" s="163"/>
      <c r="I95" s="163"/>
      <c r="J95" s="163"/>
      <c r="K95" s="165">
        <v>0.25</v>
      </c>
      <c r="L95" s="175"/>
      <c r="M95" s="175"/>
      <c r="N95" s="170"/>
    </row>
    <row r="96" spans="1:14" ht="81" customHeight="1" x14ac:dyDescent="0.2">
      <c r="A96" s="159">
        <v>886</v>
      </c>
      <c r="B96" s="148" t="s">
        <v>851</v>
      </c>
      <c r="C96" s="166" t="s">
        <v>792</v>
      </c>
      <c r="D96" s="183"/>
      <c r="E96" s="172"/>
      <c r="F96" s="161"/>
      <c r="G96" s="163"/>
      <c r="H96" s="163"/>
      <c r="I96" s="163"/>
      <c r="J96" s="163"/>
      <c r="K96" s="165">
        <v>216.49343999999999</v>
      </c>
      <c r="L96" s="175"/>
      <c r="M96" s="175"/>
      <c r="N96" s="170"/>
    </row>
    <row r="97" spans="1:14" ht="131.25" customHeight="1" x14ac:dyDescent="0.2">
      <c r="A97" s="159">
        <v>886</v>
      </c>
      <c r="B97" s="148" t="s">
        <v>852</v>
      </c>
      <c r="C97" s="166" t="s">
        <v>853</v>
      </c>
      <c r="D97" s="183"/>
      <c r="E97" s="172"/>
      <c r="F97" s="161"/>
      <c r="G97" s="163"/>
      <c r="H97" s="163"/>
      <c r="I97" s="163"/>
      <c r="J97" s="163"/>
      <c r="K97" s="165">
        <v>15</v>
      </c>
      <c r="L97" s="175"/>
      <c r="M97" s="175"/>
      <c r="N97" s="170"/>
    </row>
    <row r="98" spans="1:14" ht="15.75" customHeight="1" x14ac:dyDescent="0.2">
      <c r="A98" s="167">
        <v>906</v>
      </c>
      <c r="B98" s="154"/>
      <c r="C98" s="229" t="s">
        <v>854</v>
      </c>
      <c r="D98" s="229"/>
      <c r="E98" s="162"/>
      <c r="F98" s="176"/>
      <c r="G98" s="177"/>
      <c r="H98" s="177"/>
      <c r="I98" s="178"/>
      <c r="J98" s="178"/>
      <c r="K98" s="179">
        <f>SUM(K99:K127)</f>
        <v>238198.06727000003</v>
      </c>
      <c r="L98" s="175"/>
      <c r="M98" s="175"/>
      <c r="N98" s="170"/>
    </row>
    <row r="99" spans="1:14" ht="68.25" customHeight="1" x14ac:dyDescent="0.2">
      <c r="A99" s="167">
        <v>906</v>
      </c>
      <c r="B99" s="185" t="s">
        <v>855</v>
      </c>
      <c r="C99" s="160" t="s">
        <v>856</v>
      </c>
      <c r="D99" s="181"/>
      <c r="E99" s="162"/>
      <c r="F99" s="176"/>
      <c r="G99" s="177"/>
      <c r="H99" s="177"/>
      <c r="I99" s="178"/>
      <c r="J99" s="178"/>
      <c r="K99" s="173">
        <v>4.8949999999999996</v>
      </c>
      <c r="L99" s="175"/>
      <c r="M99" s="175"/>
      <c r="N99" s="170"/>
    </row>
    <row r="100" spans="1:14" ht="66.75" customHeight="1" x14ac:dyDescent="0.2">
      <c r="A100" s="159">
        <v>906</v>
      </c>
      <c r="B100" s="185" t="s">
        <v>857</v>
      </c>
      <c r="C100" s="180" t="s">
        <v>858</v>
      </c>
      <c r="D100" s="161">
        <v>1300</v>
      </c>
      <c r="E100" s="172"/>
      <c r="F100" s="161">
        <f>SUM(D100:E100)</f>
        <v>1300</v>
      </c>
      <c r="G100" s="163">
        <v>1150</v>
      </c>
      <c r="H100" s="163">
        <v>1150</v>
      </c>
      <c r="I100" s="164"/>
      <c r="J100" s="164">
        <v>746</v>
      </c>
      <c r="K100" s="173">
        <v>1943.1813999999999</v>
      </c>
      <c r="L100" s="169"/>
      <c r="M100" s="169"/>
      <c r="N100" s="170"/>
    </row>
    <row r="101" spans="1:14" ht="57" customHeight="1" x14ac:dyDescent="0.2">
      <c r="A101" s="159">
        <v>906</v>
      </c>
      <c r="B101" s="185" t="s">
        <v>859</v>
      </c>
      <c r="C101" s="160" t="s">
        <v>860</v>
      </c>
      <c r="D101" s="161"/>
      <c r="E101" s="172"/>
      <c r="F101" s="161"/>
      <c r="G101" s="163"/>
      <c r="H101" s="163"/>
      <c r="I101" s="164"/>
      <c r="J101" s="164"/>
      <c r="K101" s="173">
        <v>141.91847999999999</v>
      </c>
      <c r="L101" s="169"/>
      <c r="M101" s="169"/>
      <c r="N101" s="170"/>
    </row>
    <row r="102" spans="1:14" ht="29.25" customHeight="1" x14ac:dyDescent="0.2">
      <c r="A102" s="159">
        <v>906</v>
      </c>
      <c r="B102" s="185" t="s">
        <v>861</v>
      </c>
      <c r="C102" s="160" t="s">
        <v>862</v>
      </c>
      <c r="D102" s="161"/>
      <c r="E102" s="172"/>
      <c r="F102" s="161"/>
      <c r="G102" s="184"/>
      <c r="H102" s="184"/>
      <c r="I102" s="164"/>
      <c r="J102" s="164"/>
      <c r="K102" s="173">
        <v>1939.17302</v>
      </c>
      <c r="L102" s="169"/>
      <c r="M102" s="169"/>
      <c r="N102" s="170"/>
    </row>
    <row r="103" spans="1:14" ht="69" customHeight="1" x14ac:dyDescent="0.2">
      <c r="A103" s="159">
        <v>906</v>
      </c>
      <c r="B103" s="185" t="s">
        <v>863</v>
      </c>
      <c r="C103" s="160" t="s">
        <v>864</v>
      </c>
      <c r="D103" s="161"/>
      <c r="E103" s="172"/>
      <c r="F103" s="161"/>
      <c r="G103" s="163">
        <v>40</v>
      </c>
      <c r="H103" s="163">
        <v>40</v>
      </c>
      <c r="I103" s="164"/>
      <c r="J103" s="164"/>
      <c r="K103" s="173">
        <v>2953.8190100000002</v>
      </c>
      <c r="L103" s="175">
        <f>K103/H103</f>
        <v>73.845475250000007</v>
      </c>
      <c r="M103" s="175" t="e">
        <f>K103/J103</f>
        <v>#DIV/0!</v>
      </c>
      <c r="N103" s="170"/>
    </row>
    <row r="104" spans="1:14" ht="15" customHeight="1" x14ac:dyDescent="0.2">
      <c r="A104" s="159">
        <v>906</v>
      </c>
      <c r="B104" s="185" t="s">
        <v>865</v>
      </c>
      <c r="C104" s="160" t="s">
        <v>866</v>
      </c>
      <c r="D104" s="161"/>
      <c r="E104" s="172"/>
      <c r="F104" s="161"/>
      <c r="G104" s="163"/>
      <c r="H104" s="163"/>
      <c r="I104" s="164"/>
      <c r="J104" s="164"/>
      <c r="K104" s="173">
        <v>50.41827</v>
      </c>
      <c r="L104" s="175"/>
      <c r="M104" s="175"/>
      <c r="N104" s="170"/>
    </row>
    <row r="105" spans="1:14" ht="79.5" customHeight="1" x14ac:dyDescent="0.2">
      <c r="A105" s="159">
        <v>906</v>
      </c>
      <c r="B105" s="185" t="s">
        <v>867</v>
      </c>
      <c r="C105" s="180" t="s">
        <v>868</v>
      </c>
      <c r="D105" s="161"/>
      <c r="E105" s="172"/>
      <c r="F105" s="161"/>
      <c r="G105" s="163"/>
      <c r="H105" s="163"/>
      <c r="I105" s="164"/>
      <c r="J105" s="164"/>
      <c r="K105" s="173">
        <v>36</v>
      </c>
      <c r="L105" s="175"/>
      <c r="M105" s="175"/>
      <c r="N105" s="170"/>
    </row>
    <row r="106" spans="1:14" s="152" customFormat="1" ht="42" customHeight="1" x14ac:dyDescent="0.2">
      <c r="A106" s="159">
        <v>906</v>
      </c>
      <c r="B106" s="185" t="s">
        <v>869</v>
      </c>
      <c r="C106" s="160" t="s">
        <v>870</v>
      </c>
      <c r="D106" s="161">
        <v>2279</v>
      </c>
      <c r="E106" s="162"/>
      <c r="F106" s="161">
        <f>SUM(D106:E106)</f>
        <v>2279</v>
      </c>
      <c r="G106" s="184">
        <v>4531.8389999999999</v>
      </c>
      <c r="H106" s="184">
        <v>4531.8389999999999</v>
      </c>
      <c r="I106" s="164"/>
      <c r="J106" s="164">
        <v>4085</v>
      </c>
      <c r="K106" s="173">
        <v>44.081240000000001</v>
      </c>
      <c r="L106" s="169">
        <f>K106/H106</f>
        <v>9.7270092781319029E-3</v>
      </c>
      <c r="M106" s="169">
        <f>K106/J106</f>
        <v>1.0791001223990208E-2</v>
      </c>
      <c r="N106" s="170"/>
    </row>
    <row r="107" spans="1:14" s="152" customFormat="1" ht="54.75" customHeight="1" x14ac:dyDescent="0.2">
      <c r="A107" s="159">
        <v>906</v>
      </c>
      <c r="B107" s="185" t="s">
        <v>871</v>
      </c>
      <c r="C107" s="160" t="s">
        <v>872</v>
      </c>
      <c r="D107" s="161"/>
      <c r="E107" s="162"/>
      <c r="F107" s="161"/>
      <c r="G107" s="184"/>
      <c r="H107" s="184"/>
      <c r="I107" s="164"/>
      <c r="J107" s="164"/>
      <c r="K107" s="173">
        <v>31.273540000000001</v>
      </c>
      <c r="L107" s="169"/>
      <c r="M107" s="169"/>
      <c r="N107" s="170"/>
    </row>
    <row r="108" spans="1:14" s="152" customFormat="1" ht="119.25" customHeight="1" x14ac:dyDescent="0.2">
      <c r="A108" s="159"/>
      <c r="B108" s="185" t="s">
        <v>873</v>
      </c>
      <c r="C108" s="180" t="s">
        <v>874</v>
      </c>
      <c r="D108" s="161"/>
      <c r="E108" s="162"/>
      <c r="F108" s="161"/>
      <c r="G108" s="184"/>
      <c r="H108" s="184"/>
      <c r="I108" s="164"/>
      <c r="J108" s="164"/>
      <c r="K108" s="173">
        <v>8.4800799999999992</v>
      </c>
      <c r="L108" s="169"/>
      <c r="M108" s="169"/>
      <c r="N108" s="170"/>
    </row>
    <row r="109" spans="1:14" s="152" customFormat="1" ht="54.75" customHeight="1" x14ac:dyDescent="0.2">
      <c r="A109" s="159">
        <v>906</v>
      </c>
      <c r="B109" s="185" t="s">
        <v>794</v>
      </c>
      <c r="C109" s="160" t="s">
        <v>795</v>
      </c>
      <c r="D109" s="161"/>
      <c r="E109" s="162"/>
      <c r="F109" s="172"/>
      <c r="G109" s="164"/>
      <c r="H109" s="164"/>
      <c r="I109" s="164"/>
      <c r="J109" s="164"/>
      <c r="K109" s="173">
        <v>33.118960000000001</v>
      </c>
      <c r="L109" s="169"/>
      <c r="M109" s="169"/>
      <c r="N109" s="171"/>
    </row>
    <row r="110" spans="1:14" s="152" customFormat="1" ht="15.75" customHeight="1" x14ac:dyDescent="0.2">
      <c r="A110" s="159">
        <v>906</v>
      </c>
      <c r="B110" s="185" t="s">
        <v>875</v>
      </c>
      <c r="C110" s="160" t="s">
        <v>876</v>
      </c>
      <c r="D110" s="161"/>
      <c r="E110" s="162"/>
      <c r="F110" s="172"/>
      <c r="G110" s="164"/>
      <c r="H110" s="164"/>
      <c r="I110" s="164"/>
      <c r="J110" s="164"/>
      <c r="K110" s="173">
        <v>30</v>
      </c>
      <c r="L110" s="169"/>
      <c r="M110" s="169"/>
      <c r="N110" s="171"/>
    </row>
    <row r="111" spans="1:14" s="152" customFormat="1" ht="27" customHeight="1" x14ac:dyDescent="0.2">
      <c r="A111" s="185" t="s">
        <v>877</v>
      </c>
      <c r="B111" s="185" t="s">
        <v>878</v>
      </c>
      <c r="C111" s="160" t="s">
        <v>879</v>
      </c>
      <c r="D111" s="186">
        <v>41906878.130000003</v>
      </c>
      <c r="E111" s="172"/>
      <c r="F111" s="161"/>
      <c r="G111" s="163"/>
      <c r="H111" s="163"/>
      <c r="I111" s="164"/>
      <c r="J111" s="164"/>
      <c r="K111" s="165">
        <v>84.325670000000002</v>
      </c>
      <c r="L111" s="169"/>
      <c r="M111" s="169"/>
      <c r="N111" s="171"/>
    </row>
    <row r="112" spans="1:14" s="188" customFormat="1" ht="28.5" customHeight="1" x14ac:dyDescent="0.2">
      <c r="A112" s="185" t="s">
        <v>877</v>
      </c>
      <c r="B112" s="185" t="s">
        <v>880</v>
      </c>
      <c r="C112" s="160" t="s">
        <v>881</v>
      </c>
      <c r="D112" s="172"/>
      <c r="E112" s="172"/>
      <c r="F112" s="161"/>
      <c r="G112" s="163"/>
      <c r="H112" s="163"/>
      <c r="I112" s="164"/>
      <c r="J112" s="164"/>
      <c r="K112" s="173">
        <v>14231.85614</v>
      </c>
      <c r="L112" s="175"/>
      <c r="M112" s="175"/>
      <c r="N112" s="187"/>
    </row>
    <row r="113" spans="1:14" s="188" customFormat="1" ht="28.5" customHeight="1" x14ac:dyDescent="0.2">
      <c r="A113" s="185" t="s">
        <v>877</v>
      </c>
      <c r="B113" s="185" t="s">
        <v>882</v>
      </c>
      <c r="C113" s="160" t="s">
        <v>883</v>
      </c>
      <c r="D113" s="172"/>
      <c r="E113" s="172"/>
      <c r="F113" s="161"/>
      <c r="G113" s="163"/>
      <c r="H113" s="163"/>
      <c r="I113" s="164"/>
      <c r="J113" s="164"/>
      <c r="K113" s="173">
        <v>169.52567999999999</v>
      </c>
      <c r="L113" s="175"/>
      <c r="M113" s="175"/>
      <c r="N113" s="187"/>
    </row>
    <row r="114" spans="1:14" s="188" customFormat="1" ht="28.5" customHeight="1" x14ac:dyDescent="0.2">
      <c r="A114" s="185" t="s">
        <v>877</v>
      </c>
      <c r="B114" s="185" t="s">
        <v>884</v>
      </c>
      <c r="C114" s="160" t="s">
        <v>885</v>
      </c>
      <c r="D114" s="172"/>
      <c r="E114" s="172"/>
      <c r="F114" s="161"/>
      <c r="G114" s="163"/>
      <c r="H114" s="163"/>
      <c r="I114" s="164"/>
      <c r="J114" s="164"/>
      <c r="K114" s="173">
        <v>11348.8683</v>
      </c>
      <c r="L114" s="175"/>
      <c r="M114" s="175"/>
      <c r="N114" s="187"/>
    </row>
    <row r="115" spans="1:14" s="188" customFormat="1" ht="28.5" customHeight="1" x14ac:dyDescent="0.2">
      <c r="A115" s="185" t="s">
        <v>877</v>
      </c>
      <c r="B115" s="185" t="s">
        <v>886</v>
      </c>
      <c r="C115" s="160" t="s">
        <v>887</v>
      </c>
      <c r="D115" s="172"/>
      <c r="E115" s="172"/>
      <c r="F115" s="161"/>
      <c r="G115" s="163"/>
      <c r="H115" s="163"/>
      <c r="I115" s="164"/>
      <c r="J115" s="164"/>
      <c r="K115" s="173">
        <v>1092.27791</v>
      </c>
      <c r="L115" s="175"/>
      <c r="M115" s="175"/>
      <c r="N115" s="187"/>
    </row>
    <row r="116" spans="1:14" s="188" customFormat="1" ht="14.25" x14ac:dyDescent="0.2">
      <c r="A116" s="185" t="s">
        <v>877</v>
      </c>
      <c r="B116" s="185" t="s">
        <v>888</v>
      </c>
      <c r="C116" s="160" t="s">
        <v>889</v>
      </c>
      <c r="D116" s="172"/>
      <c r="E116" s="172"/>
      <c r="F116" s="161"/>
      <c r="G116" s="163"/>
      <c r="H116" s="163"/>
      <c r="I116" s="164"/>
      <c r="J116" s="164"/>
      <c r="K116" s="173">
        <v>149918.41119000001</v>
      </c>
      <c r="L116" s="175"/>
      <c r="M116" s="175"/>
      <c r="N116" s="187"/>
    </row>
    <row r="117" spans="1:14" s="188" customFormat="1" ht="27.75" customHeight="1" x14ac:dyDescent="0.2">
      <c r="A117" s="185" t="s">
        <v>877</v>
      </c>
      <c r="B117" s="185" t="s">
        <v>890</v>
      </c>
      <c r="C117" s="160" t="s">
        <v>891</v>
      </c>
      <c r="D117" s="172"/>
      <c r="E117" s="172"/>
      <c r="F117" s="161"/>
      <c r="G117" s="163"/>
      <c r="H117" s="163"/>
      <c r="I117" s="164"/>
      <c r="J117" s="164"/>
      <c r="K117" s="173">
        <v>3461.3719999999998</v>
      </c>
      <c r="L117" s="175"/>
      <c r="M117" s="175"/>
      <c r="N117" s="187"/>
    </row>
    <row r="118" spans="1:14" s="188" customFormat="1" ht="54.75" customHeight="1" x14ac:dyDescent="0.2">
      <c r="A118" s="185" t="s">
        <v>877</v>
      </c>
      <c r="B118" s="185" t="s">
        <v>892</v>
      </c>
      <c r="C118" s="160" t="s">
        <v>893</v>
      </c>
      <c r="D118" s="172"/>
      <c r="E118" s="172"/>
      <c r="F118" s="161"/>
      <c r="G118" s="163"/>
      <c r="H118" s="163"/>
      <c r="I118" s="164"/>
      <c r="J118" s="164"/>
      <c r="K118" s="173">
        <v>6492.8476799999999</v>
      </c>
      <c r="L118" s="175"/>
      <c r="M118" s="175"/>
      <c r="N118" s="187"/>
    </row>
    <row r="119" spans="1:14" s="152" customFormat="1" ht="42" customHeight="1" x14ac:dyDescent="0.2">
      <c r="A119" s="185" t="s">
        <v>877</v>
      </c>
      <c r="B119" s="185" t="s">
        <v>894</v>
      </c>
      <c r="C119" s="160" t="s">
        <v>895</v>
      </c>
      <c r="D119" s="189">
        <v>1654.1</v>
      </c>
      <c r="E119" s="172"/>
      <c r="F119" s="161">
        <v>1654.1</v>
      </c>
      <c r="G119" s="163">
        <v>1454.8</v>
      </c>
      <c r="H119" s="163">
        <v>1454.8</v>
      </c>
      <c r="I119" s="163">
        <v>1454.8</v>
      </c>
      <c r="J119" s="163">
        <v>1454.8</v>
      </c>
      <c r="K119" s="165">
        <v>1318.2</v>
      </c>
      <c r="L119" s="169">
        <f>K119/H119</f>
        <v>0.90610393181193294</v>
      </c>
      <c r="M119" s="169">
        <f>K119/J119</f>
        <v>0.90610393181193294</v>
      </c>
      <c r="N119" s="170"/>
    </row>
    <row r="120" spans="1:14" ht="27.75" customHeight="1" x14ac:dyDescent="0.2">
      <c r="A120" s="185" t="s">
        <v>877</v>
      </c>
      <c r="B120" s="185" t="s">
        <v>896</v>
      </c>
      <c r="C120" s="160" t="s">
        <v>897</v>
      </c>
      <c r="D120" s="172"/>
      <c r="E120" s="172"/>
      <c r="F120" s="172"/>
      <c r="G120" s="172"/>
      <c r="H120" s="172"/>
      <c r="I120" s="172"/>
      <c r="J120" s="172"/>
      <c r="K120" s="173">
        <v>313.52837</v>
      </c>
      <c r="L120" s="169" t="e">
        <f>K112/H112</f>
        <v>#DIV/0!</v>
      </c>
      <c r="M120" s="169" t="e">
        <f>K112/J112</f>
        <v>#DIV/0!</v>
      </c>
      <c r="N120" s="170"/>
    </row>
    <row r="121" spans="1:14" ht="27.75" customHeight="1" x14ac:dyDescent="0.2">
      <c r="A121" s="185" t="s">
        <v>877</v>
      </c>
      <c r="B121" s="185" t="s">
        <v>898</v>
      </c>
      <c r="C121" s="160" t="s">
        <v>899</v>
      </c>
      <c r="D121" s="172"/>
      <c r="E121" s="172"/>
      <c r="F121" s="172"/>
      <c r="G121" s="172"/>
      <c r="H121" s="172"/>
      <c r="I121" s="172"/>
      <c r="J121" s="172"/>
      <c r="K121" s="173">
        <v>1907.3</v>
      </c>
      <c r="L121" s="169"/>
      <c r="M121" s="169"/>
      <c r="N121" s="170"/>
    </row>
    <row r="122" spans="1:14" x14ac:dyDescent="0.2">
      <c r="A122" s="185" t="s">
        <v>877</v>
      </c>
      <c r="B122" s="185" t="s">
        <v>900</v>
      </c>
      <c r="C122" s="160" t="s">
        <v>901</v>
      </c>
      <c r="D122" s="172"/>
      <c r="E122" s="172"/>
      <c r="F122" s="172"/>
      <c r="G122" s="172"/>
      <c r="H122" s="172"/>
      <c r="I122" s="172"/>
      <c r="J122" s="172"/>
      <c r="K122" s="173">
        <v>303.48856000000001</v>
      </c>
      <c r="L122" s="169"/>
      <c r="M122" s="169"/>
      <c r="N122" s="170"/>
    </row>
    <row r="123" spans="1:14" ht="27.75" customHeight="1" x14ac:dyDescent="0.2">
      <c r="A123" s="185" t="s">
        <v>877</v>
      </c>
      <c r="B123" s="185" t="s">
        <v>902</v>
      </c>
      <c r="C123" s="160" t="s">
        <v>903</v>
      </c>
      <c r="D123" s="190"/>
      <c r="E123" s="172"/>
      <c r="F123" s="190"/>
      <c r="G123" s="191"/>
      <c r="H123" s="191"/>
      <c r="I123" s="191"/>
      <c r="J123" s="191"/>
      <c r="K123" s="174">
        <v>43161.393559999997</v>
      </c>
      <c r="L123" s="169"/>
      <c r="M123" s="169"/>
      <c r="N123" s="170"/>
    </row>
    <row r="124" spans="1:14" x14ac:dyDescent="0.2">
      <c r="A124" s="185" t="s">
        <v>877</v>
      </c>
      <c r="B124" s="185" t="s">
        <v>904</v>
      </c>
      <c r="C124" s="160" t="s">
        <v>905</v>
      </c>
      <c r="D124" s="183"/>
      <c r="E124" s="172"/>
      <c r="F124" s="161"/>
      <c r="G124" s="163"/>
      <c r="H124" s="163"/>
      <c r="I124" s="163"/>
      <c r="J124" s="163"/>
      <c r="K124" s="165">
        <v>1.5603899999999999</v>
      </c>
      <c r="L124" s="169"/>
      <c r="M124" s="169"/>
      <c r="N124" s="170"/>
    </row>
    <row r="125" spans="1:14" ht="28.5" customHeight="1" x14ac:dyDescent="0.2">
      <c r="A125" s="185" t="s">
        <v>877</v>
      </c>
      <c r="B125" s="185" t="s">
        <v>906</v>
      </c>
      <c r="C125" s="160" t="s">
        <v>907</v>
      </c>
      <c r="D125" s="192"/>
      <c r="E125" s="193"/>
      <c r="F125" s="193"/>
      <c r="G125" s="194"/>
      <c r="H125" s="194"/>
      <c r="I125" s="194"/>
      <c r="J125" s="194"/>
      <c r="K125" s="165">
        <v>0.08</v>
      </c>
      <c r="L125" s="169"/>
      <c r="M125" s="169"/>
      <c r="N125" s="170"/>
    </row>
    <row r="126" spans="1:14" ht="42" customHeight="1" x14ac:dyDescent="0.2">
      <c r="A126" s="185" t="s">
        <v>877</v>
      </c>
      <c r="B126" s="185" t="s">
        <v>908</v>
      </c>
      <c r="C126" s="160" t="s">
        <v>909</v>
      </c>
      <c r="D126" s="192"/>
      <c r="E126" s="193"/>
      <c r="F126" s="193"/>
      <c r="G126" s="194"/>
      <c r="H126" s="194"/>
      <c r="I126" s="194"/>
      <c r="J126" s="194"/>
      <c r="K126" s="165">
        <v>-2.02</v>
      </c>
      <c r="L126" s="169"/>
      <c r="M126" s="169"/>
      <c r="N126" s="170"/>
    </row>
    <row r="127" spans="1:14" ht="42" customHeight="1" x14ac:dyDescent="0.2">
      <c r="A127" s="185" t="s">
        <v>877</v>
      </c>
      <c r="B127" s="185" t="s">
        <v>910</v>
      </c>
      <c r="C127" s="160" t="s">
        <v>911</v>
      </c>
      <c r="D127" s="183"/>
      <c r="E127" s="172"/>
      <c r="F127" s="161"/>
      <c r="G127" s="163"/>
      <c r="H127" s="163"/>
      <c r="I127" s="163"/>
      <c r="J127" s="163"/>
      <c r="K127" s="165">
        <v>-2821.3071799999998</v>
      </c>
      <c r="L127" s="169"/>
      <c r="M127" s="169"/>
      <c r="N127" s="170"/>
    </row>
    <row r="128" spans="1:14" x14ac:dyDescent="0.2">
      <c r="A128" s="195" t="s">
        <v>912</v>
      </c>
      <c r="B128" s="185"/>
      <c r="C128" s="229" t="s">
        <v>549</v>
      </c>
      <c r="D128" s="229"/>
      <c r="E128" s="172"/>
      <c r="F128" s="161"/>
      <c r="G128" s="163"/>
      <c r="H128" s="163"/>
      <c r="I128" s="163"/>
      <c r="J128" s="163"/>
      <c r="K128" s="168">
        <f>SUM(K129:K137)</f>
        <v>265204.3542</v>
      </c>
      <c r="L128" s="169"/>
      <c r="M128" s="169"/>
      <c r="N128" s="170"/>
    </row>
    <row r="129" spans="1:14" ht="15.75" customHeight="1" x14ac:dyDescent="0.2">
      <c r="A129" s="185" t="s">
        <v>912</v>
      </c>
      <c r="B129" s="185" t="s">
        <v>865</v>
      </c>
      <c r="C129" s="160" t="s">
        <v>866</v>
      </c>
      <c r="D129" s="183"/>
      <c r="E129" s="172"/>
      <c r="F129" s="161"/>
      <c r="G129" s="163"/>
      <c r="H129" s="163"/>
      <c r="I129" s="163"/>
      <c r="J129" s="163"/>
      <c r="K129" s="165">
        <v>324.71494000000001</v>
      </c>
      <c r="L129" s="169"/>
      <c r="M129" s="169"/>
      <c r="N129" s="170"/>
    </row>
    <row r="130" spans="1:14" ht="55.5" customHeight="1" x14ac:dyDescent="0.2">
      <c r="A130" s="185" t="s">
        <v>912</v>
      </c>
      <c r="B130" s="185" t="s">
        <v>913</v>
      </c>
      <c r="C130" s="160" t="s">
        <v>914</v>
      </c>
      <c r="D130" s="183"/>
      <c r="E130" s="172"/>
      <c r="F130" s="161"/>
      <c r="G130" s="163"/>
      <c r="H130" s="163"/>
      <c r="I130" s="163"/>
      <c r="J130" s="163"/>
      <c r="K130" s="165">
        <v>11.330120000000001</v>
      </c>
      <c r="L130" s="169"/>
      <c r="M130" s="169"/>
      <c r="N130" s="170"/>
    </row>
    <row r="131" spans="1:14" x14ac:dyDescent="0.2">
      <c r="A131" s="185" t="s">
        <v>912</v>
      </c>
      <c r="B131" s="185" t="s">
        <v>888</v>
      </c>
      <c r="C131" s="160" t="s">
        <v>889</v>
      </c>
      <c r="D131" s="183"/>
      <c r="E131" s="172"/>
      <c r="F131" s="161"/>
      <c r="G131" s="163"/>
      <c r="H131" s="163"/>
      <c r="I131" s="163"/>
      <c r="J131" s="163"/>
      <c r="K131" s="165">
        <v>13117.6801</v>
      </c>
      <c r="L131" s="169"/>
      <c r="M131" s="169"/>
      <c r="N131" s="170"/>
    </row>
    <row r="132" spans="1:14" ht="29.25" customHeight="1" x14ac:dyDescent="0.2">
      <c r="A132" s="185" t="s">
        <v>912</v>
      </c>
      <c r="B132" s="185" t="s">
        <v>890</v>
      </c>
      <c r="C132" s="160" t="s">
        <v>891</v>
      </c>
      <c r="D132" s="183"/>
      <c r="E132" s="172"/>
      <c r="F132" s="161"/>
      <c r="G132" s="163"/>
      <c r="H132" s="163"/>
      <c r="I132" s="163"/>
      <c r="J132" s="163"/>
      <c r="K132" s="165">
        <v>229575.18</v>
      </c>
      <c r="L132" s="169"/>
      <c r="M132" s="169"/>
      <c r="N132" s="170"/>
    </row>
    <row r="133" spans="1:14" ht="54" customHeight="1" x14ac:dyDescent="0.2">
      <c r="A133" s="185" t="s">
        <v>912</v>
      </c>
      <c r="B133" s="185" t="s">
        <v>915</v>
      </c>
      <c r="C133" s="160" t="s">
        <v>916</v>
      </c>
      <c r="D133" s="183"/>
      <c r="E133" s="172"/>
      <c r="F133" s="161"/>
      <c r="G133" s="163"/>
      <c r="H133" s="163"/>
      <c r="I133" s="163"/>
      <c r="J133" s="163"/>
      <c r="K133" s="165">
        <v>12667.2</v>
      </c>
      <c r="L133" s="169"/>
      <c r="M133" s="169"/>
      <c r="N133" s="170"/>
    </row>
    <row r="134" spans="1:14" ht="29.25" customHeight="1" x14ac:dyDescent="0.2">
      <c r="A134" s="185" t="s">
        <v>912</v>
      </c>
      <c r="B134" s="185" t="s">
        <v>902</v>
      </c>
      <c r="C134" s="160" t="s">
        <v>903</v>
      </c>
      <c r="D134" s="183"/>
      <c r="E134" s="172"/>
      <c r="F134" s="161"/>
      <c r="G134" s="163"/>
      <c r="H134" s="163"/>
      <c r="I134" s="163"/>
      <c r="J134" s="163"/>
      <c r="K134" s="165">
        <v>12578.953100000001</v>
      </c>
      <c r="L134" s="169"/>
      <c r="M134" s="169"/>
      <c r="N134" s="170"/>
    </row>
    <row r="135" spans="1:14" ht="30" customHeight="1" x14ac:dyDescent="0.2">
      <c r="A135" s="185" t="s">
        <v>912</v>
      </c>
      <c r="B135" s="185" t="s">
        <v>917</v>
      </c>
      <c r="C135" s="160" t="s">
        <v>918</v>
      </c>
      <c r="D135" s="183"/>
      <c r="E135" s="172"/>
      <c r="F135" s="161"/>
      <c r="G135" s="163"/>
      <c r="H135" s="163"/>
      <c r="I135" s="163"/>
      <c r="J135" s="163"/>
      <c r="K135" s="165">
        <v>1418.02154</v>
      </c>
      <c r="L135" s="169"/>
      <c r="M135" s="169"/>
      <c r="N135" s="170"/>
    </row>
    <row r="136" spans="1:14" ht="54.75" customHeight="1" x14ac:dyDescent="0.2">
      <c r="A136" s="185" t="s">
        <v>912</v>
      </c>
      <c r="B136" s="185" t="s">
        <v>919</v>
      </c>
      <c r="C136" s="160" t="s">
        <v>920</v>
      </c>
      <c r="D136" s="183"/>
      <c r="E136" s="172"/>
      <c r="F136" s="161"/>
      <c r="G136" s="163"/>
      <c r="H136" s="163"/>
      <c r="I136" s="163"/>
      <c r="J136" s="163"/>
      <c r="K136" s="165">
        <v>-910.3954</v>
      </c>
      <c r="L136" s="169"/>
      <c r="M136" s="169"/>
      <c r="N136" s="170"/>
    </row>
    <row r="137" spans="1:14" ht="42" customHeight="1" x14ac:dyDescent="0.2">
      <c r="A137" s="196" t="s">
        <v>912</v>
      </c>
      <c r="B137" s="196" t="s">
        <v>910</v>
      </c>
      <c r="C137" s="220" t="s">
        <v>911</v>
      </c>
      <c r="D137" s="183"/>
      <c r="E137" s="172"/>
      <c r="F137" s="161"/>
      <c r="G137" s="163"/>
      <c r="H137" s="163"/>
      <c r="I137" s="163"/>
      <c r="J137" s="163"/>
      <c r="K137" s="165">
        <v>-3578.3301999999999</v>
      </c>
      <c r="L137" s="169"/>
      <c r="M137" s="169"/>
      <c r="N137" s="170"/>
    </row>
    <row r="138" spans="1:14" ht="15.75" customHeight="1" x14ac:dyDescent="0.2">
      <c r="A138" s="195" t="s">
        <v>921</v>
      </c>
      <c r="B138" s="181"/>
      <c r="C138" s="181" t="s">
        <v>564</v>
      </c>
      <c r="D138" s="197"/>
      <c r="E138" s="172"/>
      <c r="F138" s="161"/>
      <c r="G138" s="163"/>
      <c r="H138" s="163"/>
      <c r="I138" s="163"/>
      <c r="J138" s="163"/>
      <c r="K138" s="168">
        <f>K139+K140</f>
        <v>28</v>
      </c>
      <c r="L138" s="169"/>
      <c r="M138" s="169"/>
      <c r="N138" s="170"/>
    </row>
    <row r="139" spans="1:14" ht="15" customHeight="1" x14ac:dyDescent="0.2">
      <c r="A139" s="185" t="s">
        <v>921</v>
      </c>
      <c r="B139" s="185" t="s">
        <v>865</v>
      </c>
      <c r="C139" s="160" t="s">
        <v>866</v>
      </c>
      <c r="D139" s="197"/>
      <c r="E139" s="172"/>
      <c r="F139" s="161"/>
      <c r="G139" s="163"/>
      <c r="H139" s="163"/>
      <c r="I139" s="163"/>
      <c r="J139" s="163"/>
      <c r="K139" s="165">
        <v>15</v>
      </c>
      <c r="L139" s="169"/>
      <c r="M139" s="169"/>
      <c r="N139" s="170"/>
    </row>
    <row r="140" spans="1:14" ht="93" customHeight="1" x14ac:dyDescent="0.2">
      <c r="A140" s="185" t="s">
        <v>921</v>
      </c>
      <c r="B140" s="185" t="s">
        <v>922</v>
      </c>
      <c r="C140" s="180" t="s">
        <v>923</v>
      </c>
      <c r="D140" s="197"/>
      <c r="E140" s="172"/>
      <c r="F140" s="161"/>
      <c r="G140" s="163"/>
      <c r="H140" s="163"/>
      <c r="I140" s="163"/>
      <c r="J140" s="163"/>
      <c r="K140" s="165">
        <v>13</v>
      </c>
      <c r="L140" s="169"/>
      <c r="M140" s="169"/>
      <c r="N140" s="170"/>
    </row>
    <row r="141" spans="1:14" x14ac:dyDescent="0.2">
      <c r="A141" s="167">
        <v>910</v>
      </c>
      <c r="B141" s="148"/>
      <c r="C141" s="225" t="s">
        <v>567</v>
      </c>
      <c r="D141" s="226"/>
      <c r="E141" s="172"/>
      <c r="F141" s="161"/>
      <c r="G141" s="163"/>
      <c r="H141" s="163"/>
      <c r="I141" s="163"/>
      <c r="J141" s="163"/>
      <c r="K141" s="168">
        <f>SUM(K142:K145)</f>
        <v>143808.30599000002</v>
      </c>
      <c r="L141" s="169"/>
      <c r="M141" s="169"/>
      <c r="N141" s="170"/>
    </row>
    <row r="142" spans="1:14" ht="55.5" customHeight="1" x14ac:dyDescent="0.2">
      <c r="A142" s="167">
        <v>910</v>
      </c>
      <c r="B142" s="185" t="s">
        <v>924</v>
      </c>
      <c r="C142" s="160" t="s">
        <v>925</v>
      </c>
      <c r="D142" s="181"/>
      <c r="E142" s="172"/>
      <c r="F142" s="161"/>
      <c r="G142" s="163"/>
      <c r="H142" s="163"/>
      <c r="I142" s="163"/>
      <c r="J142" s="163"/>
      <c r="K142" s="165">
        <v>90</v>
      </c>
      <c r="L142" s="169"/>
      <c r="M142" s="169"/>
      <c r="N142" s="170"/>
    </row>
    <row r="143" spans="1:14" ht="29.25" customHeight="1" x14ac:dyDescent="0.2">
      <c r="A143" s="185" t="s">
        <v>926</v>
      </c>
      <c r="B143" s="185" t="s">
        <v>927</v>
      </c>
      <c r="C143" s="160" t="s">
        <v>928</v>
      </c>
      <c r="D143" s="183"/>
      <c r="E143" s="172"/>
      <c r="F143" s="161"/>
      <c r="G143" s="163"/>
      <c r="H143" s="163"/>
      <c r="I143" s="163"/>
      <c r="J143" s="163"/>
      <c r="K143" s="165">
        <v>135710.37199000001</v>
      </c>
      <c r="L143" s="169"/>
      <c r="M143" s="169"/>
      <c r="N143" s="170"/>
    </row>
    <row r="144" spans="1:14" ht="29.25" customHeight="1" x14ac:dyDescent="0.2">
      <c r="A144" s="185" t="s">
        <v>926</v>
      </c>
      <c r="B144" s="185" t="s">
        <v>929</v>
      </c>
      <c r="C144" s="160" t="s">
        <v>930</v>
      </c>
      <c r="D144" s="183"/>
      <c r="E144" s="172"/>
      <c r="F144" s="161"/>
      <c r="G144" s="163"/>
      <c r="H144" s="163"/>
      <c r="I144" s="163"/>
      <c r="J144" s="163"/>
      <c r="K144" s="165">
        <v>6893.9</v>
      </c>
      <c r="L144" s="169"/>
      <c r="M144" s="169"/>
      <c r="N144" s="170"/>
    </row>
    <row r="145" spans="1:14" ht="28.5" customHeight="1" x14ac:dyDescent="0.2">
      <c r="A145" s="185" t="s">
        <v>926</v>
      </c>
      <c r="B145" s="185" t="s">
        <v>931</v>
      </c>
      <c r="C145" s="160" t="s">
        <v>932</v>
      </c>
      <c r="D145" s="183"/>
      <c r="E145" s="172"/>
      <c r="F145" s="161"/>
      <c r="G145" s="163"/>
      <c r="H145" s="163"/>
      <c r="I145" s="163"/>
      <c r="J145" s="163"/>
      <c r="K145" s="165">
        <v>1114.0340000000001</v>
      </c>
      <c r="L145" s="169"/>
      <c r="M145" s="169"/>
      <c r="N145" s="170"/>
    </row>
    <row r="146" spans="1:14" x14ac:dyDescent="0.2">
      <c r="A146" s="167">
        <v>911</v>
      </c>
      <c r="B146" s="148"/>
      <c r="C146" s="225" t="s">
        <v>568</v>
      </c>
      <c r="D146" s="226"/>
      <c r="E146" s="172"/>
      <c r="F146" s="161"/>
      <c r="G146" s="163"/>
      <c r="H146" s="163"/>
      <c r="I146" s="163"/>
      <c r="J146" s="163"/>
      <c r="K146" s="168">
        <f>SUM(K147:K154)</f>
        <v>13448.39299</v>
      </c>
      <c r="L146" s="169"/>
      <c r="M146" s="169"/>
      <c r="N146" s="170"/>
    </row>
    <row r="147" spans="1:14" ht="15.75" customHeight="1" x14ac:dyDescent="0.2">
      <c r="A147" s="185" t="s">
        <v>933</v>
      </c>
      <c r="B147" s="185" t="s">
        <v>865</v>
      </c>
      <c r="C147" s="160" t="s">
        <v>866</v>
      </c>
      <c r="D147" s="183"/>
      <c r="E147" s="172"/>
      <c r="F147" s="161"/>
      <c r="G147" s="163"/>
      <c r="H147" s="163"/>
      <c r="I147" s="163"/>
      <c r="J147" s="163"/>
      <c r="K147" s="165">
        <v>251.02692999999999</v>
      </c>
      <c r="L147" s="169"/>
      <c r="M147" s="169"/>
      <c r="N147" s="170"/>
    </row>
    <row r="148" spans="1:14" ht="42.75" customHeight="1" x14ac:dyDescent="0.2">
      <c r="A148" s="185" t="s">
        <v>933</v>
      </c>
      <c r="B148" s="185" t="s">
        <v>934</v>
      </c>
      <c r="C148" s="160" t="s">
        <v>935</v>
      </c>
      <c r="D148" s="182"/>
      <c r="E148" s="162"/>
      <c r="F148" s="176"/>
      <c r="G148" s="177"/>
      <c r="H148" s="177"/>
      <c r="I148" s="177"/>
      <c r="J148" s="177"/>
      <c r="K148" s="165">
        <v>1379.4692600000001</v>
      </c>
      <c r="L148" s="169"/>
      <c r="M148" s="169"/>
      <c r="N148" s="170"/>
    </row>
    <row r="149" spans="1:14" ht="42.75" customHeight="1" x14ac:dyDescent="0.2">
      <c r="A149" s="185" t="s">
        <v>933</v>
      </c>
      <c r="B149" s="185" t="s">
        <v>936</v>
      </c>
      <c r="C149" s="160" t="s">
        <v>937</v>
      </c>
      <c r="D149" s="183"/>
      <c r="E149" s="172"/>
      <c r="F149" s="161"/>
      <c r="G149" s="163"/>
      <c r="H149" s="163"/>
      <c r="I149" s="163"/>
      <c r="J149" s="163"/>
      <c r="K149" s="165">
        <v>3192.3247500000002</v>
      </c>
      <c r="L149" s="169"/>
      <c r="M149" s="169"/>
      <c r="N149" s="170"/>
    </row>
    <row r="150" spans="1:14" ht="15.75" customHeight="1" x14ac:dyDescent="0.2">
      <c r="A150" s="185" t="s">
        <v>933</v>
      </c>
      <c r="B150" s="185" t="s">
        <v>888</v>
      </c>
      <c r="C150" s="160" t="s">
        <v>889</v>
      </c>
      <c r="D150" s="183"/>
      <c r="E150" s="172"/>
      <c r="F150" s="161"/>
      <c r="G150" s="163"/>
      <c r="H150" s="163"/>
      <c r="I150" s="163"/>
      <c r="J150" s="163"/>
      <c r="K150" s="165">
        <v>8843.78449</v>
      </c>
      <c r="L150" s="169"/>
      <c r="M150" s="169"/>
      <c r="N150" s="170"/>
    </row>
    <row r="151" spans="1:14" ht="27.75" customHeight="1" x14ac:dyDescent="0.2">
      <c r="A151" s="185" t="s">
        <v>933</v>
      </c>
      <c r="B151" s="185" t="s">
        <v>902</v>
      </c>
      <c r="C151" s="160" t="s">
        <v>903</v>
      </c>
      <c r="D151" s="183"/>
      <c r="E151" s="172"/>
      <c r="F151" s="161"/>
      <c r="G151" s="163"/>
      <c r="H151" s="163"/>
      <c r="I151" s="163"/>
      <c r="J151" s="163"/>
      <c r="K151" s="165">
        <v>5</v>
      </c>
      <c r="L151" s="169"/>
      <c r="M151" s="169"/>
      <c r="N151" s="170"/>
    </row>
    <row r="152" spans="1:14" ht="30" customHeight="1" x14ac:dyDescent="0.2">
      <c r="A152" s="185" t="s">
        <v>933</v>
      </c>
      <c r="B152" s="185" t="s">
        <v>917</v>
      </c>
      <c r="C152" s="160" t="s">
        <v>918</v>
      </c>
      <c r="D152" s="183"/>
      <c r="E152" s="172"/>
      <c r="F152" s="161"/>
      <c r="G152" s="163"/>
      <c r="H152" s="163"/>
      <c r="I152" s="163"/>
      <c r="J152" s="163"/>
      <c r="K152" s="165">
        <v>5.1171100000000003</v>
      </c>
      <c r="L152" s="169"/>
      <c r="M152" s="169"/>
      <c r="N152" s="170"/>
    </row>
    <row r="153" spans="1:14" ht="30" customHeight="1" x14ac:dyDescent="0.2">
      <c r="A153" s="185" t="s">
        <v>933</v>
      </c>
      <c r="B153" s="185" t="s">
        <v>938</v>
      </c>
      <c r="C153" s="160" t="s">
        <v>939</v>
      </c>
      <c r="D153" s="183"/>
      <c r="E153" s="172"/>
      <c r="F153" s="161"/>
      <c r="G153" s="163"/>
      <c r="H153" s="163"/>
      <c r="I153" s="163"/>
      <c r="J153" s="163"/>
      <c r="K153" s="165">
        <v>-99.102999999999994</v>
      </c>
      <c r="L153" s="169"/>
      <c r="M153" s="169"/>
      <c r="N153" s="170"/>
    </row>
    <row r="154" spans="1:14" ht="40.5" customHeight="1" x14ac:dyDescent="0.2">
      <c r="A154" s="185" t="s">
        <v>933</v>
      </c>
      <c r="B154" s="185" t="s">
        <v>910</v>
      </c>
      <c r="C154" s="160" t="s">
        <v>911</v>
      </c>
      <c r="D154" s="183"/>
      <c r="E154" s="172"/>
      <c r="F154" s="161"/>
      <c r="G154" s="163"/>
      <c r="H154" s="163"/>
      <c r="I154" s="163"/>
      <c r="J154" s="163"/>
      <c r="K154" s="165">
        <v>-129.22655</v>
      </c>
      <c r="L154" s="169"/>
      <c r="M154" s="169"/>
      <c r="N154" s="170"/>
    </row>
    <row r="155" spans="1:14" x14ac:dyDescent="0.2">
      <c r="A155" s="159"/>
      <c r="B155" s="148"/>
      <c r="C155" s="155" t="s">
        <v>940</v>
      </c>
      <c r="D155" s="176" t="e">
        <f>#REF!+#REF!+D9</f>
        <v>#REF!</v>
      </c>
      <c r="E155" s="176" t="e">
        <f>#REF!+#REF!+E9</f>
        <v>#REF!</v>
      </c>
      <c r="F155" s="176" t="e">
        <f>#REF!+#REF!+F9</f>
        <v>#REF!</v>
      </c>
      <c r="G155" s="198" t="e">
        <f>#REF!+#REF!</f>
        <v>#REF!</v>
      </c>
      <c r="H155" s="198" t="e">
        <f>#REF!+#REF!</f>
        <v>#REF!</v>
      </c>
      <c r="I155" s="198" t="e">
        <f>#REF!+#REF!+#REF!</f>
        <v>#REF!</v>
      </c>
      <c r="J155" s="198" t="e">
        <f>#REF!+#REF!+#REF!</f>
        <v>#REF!</v>
      </c>
      <c r="K155" s="199">
        <f>K10+K13+K18+K53+K55+K62+K98+K141+K146+K128+K64+K138</f>
        <v>753019.96239</v>
      </c>
      <c r="L155" s="175" t="e">
        <f>K155/H155</f>
        <v>#REF!</v>
      </c>
      <c r="M155" s="175" t="e">
        <f>K155/J155</f>
        <v>#REF!</v>
      </c>
    </row>
    <row r="156" spans="1:14" x14ac:dyDescent="0.2">
      <c r="A156" s="200"/>
      <c r="B156" s="201"/>
      <c r="C156" s="202"/>
      <c r="D156" s="203"/>
      <c r="E156" s="203"/>
      <c r="F156" s="203"/>
      <c r="G156" s="204"/>
      <c r="H156" s="205"/>
      <c r="I156" s="206"/>
      <c r="J156" s="205"/>
      <c r="K156" s="205"/>
      <c r="L156" s="207"/>
      <c r="M156" s="208"/>
    </row>
    <row r="157" spans="1:14" x14ac:dyDescent="0.2">
      <c r="A157" s="209"/>
      <c r="C157" s="144"/>
      <c r="D157" s="203"/>
      <c r="E157" s="203"/>
      <c r="F157" s="203"/>
      <c r="G157" s="210"/>
      <c r="H157" s="205"/>
      <c r="I157" s="206"/>
      <c r="J157" s="211"/>
      <c r="K157" s="211"/>
      <c r="L157" s="207"/>
      <c r="M157" s="208"/>
    </row>
    <row r="158" spans="1:14" x14ac:dyDescent="0.2">
      <c r="A158" s="209"/>
      <c r="C158" s="202"/>
      <c r="D158" s="212"/>
      <c r="E158" s="212"/>
      <c r="F158" s="203"/>
      <c r="G158" s="213"/>
      <c r="H158" s="205"/>
      <c r="I158" s="205"/>
      <c r="J158" s="205"/>
      <c r="K158" s="214"/>
      <c r="L158" s="207"/>
      <c r="M158" s="208"/>
    </row>
    <row r="159" spans="1:14" x14ac:dyDescent="0.2">
      <c r="G159" s="215"/>
    </row>
    <row r="160" spans="1:14" x14ac:dyDescent="0.2">
      <c r="G160" s="215"/>
    </row>
    <row r="161" spans="7:7" x14ac:dyDescent="0.2">
      <c r="G161" s="215"/>
    </row>
    <row r="162" spans="7:7" x14ac:dyDescent="0.2">
      <c r="G162" s="215"/>
    </row>
    <row r="163" spans="7:7" x14ac:dyDescent="0.2">
      <c r="G163" s="215"/>
    </row>
    <row r="164" spans="7:7" x14ac:dyDescent="0.2">
      <c r="G164" s="215"/>
    </row>
    <row r="165" spans="7:7" x14ac:dyDescent="0.2">
      <c r="G165" s="215"/>
    </row>
    <row r="166" spans="7:7" x14ac:dyDescent="0.2">
      <c r="G166" s="215"/>
    </row>
    <row r="167" spans="7:7" x14ac:dyDescent="0.2">
      <c r="G167" s="215"/>
    </row>
    <row r="168" spans="7:7" x14ac:dyDescent="0.2">
      <c r="G168" s="215"/>
    </row>
    <row r="169" spans="7:7" x14ac:dyDescent="0.2">
      <c r="G169" s="215"/>
    </row>
    <row r="170" spans="7:7" x14ac:dyDescent="0.2">
      <c r="G170" s="215"/>
    </row>
    <row r="171" spans="7:7" x14ac:dyDescent="0.2">
      <c r="G171" s="215"/>
    </row>
    <row r="172" spans="7:7" x14ac:dyDescent="0.2">
      <c r="G172" s="215"/>
    </row>
    <row r="173" spans="7:7" x14ac:dyDescent="0.2">
      <c r="G173" s="215"/>
    </row>
    <row r="174" spans="7:7" x14ac:dyDescent="0.2">
      <c r="G174" s="215"/>
    </row>
    <row r="175" spans="7:7" x14ac:dyDescent="0.2">
      <c r="G175" s="215"/>
    </row>
    <row r="176" spans="7:7" x14ac:dyDescent="0.2">
      <c r="G176" s="215"/>
    </row>
    <row r="177" spans="7:7" x14ac:dyDescent="0.2">
      <c r="G177" s="215"/>
    </row>
    <row r="178" spans="7:7" x14ac:dyDescent="0.2">
      <c r="G178" s="215"/>
    </row>
    <row r="179" spans="7:7" x14ac:dyDescent="0.2">
      <c r="G179" s="215"/>
    </row>
    <row r="180" spans="7:7" x14ac:dyDescent="0.2">
      <c r="G180" s="215"/>
    </row>
    <row r="181" spans="7:7" x14ac:dyDescent="0.2">
      <c r="G181" s="215"/>
    </row>
    <row r="182" spans="7:7" x14ac:dyDescent="0.2">
      <c r="G182" s="215"/>
    </row>
    <row r="183" spans="7:7" x14ac:dyDescent="0.2">
      <c r="G183" s="215"/>
    </row>
    <row r="184" spans="7:7" x14ac:dyDescent="0.2">
      <c r="G184" s="215"/>
    </row>
    <row r="185" spans="7:7" x14ac:dyDescent="0.2">
      <c r="G185" s="215"/>
    </row>
    <row r="186" spans="7:7" x14ac:dyDescent="0.2">
      <c r="G186" s="215"/>
    </row>
    <row r="187" spans="7:7" x14ac:dyDescent="0.2">
      <c r="G187" s="215"/>
    </row>
    <row r="188" spans="7:7" x14ac:dyDescent="0.2">
      <c r="G188" s="215"/>
    </row>
    <row r="189" spans="7:7" x14ac:dyDescent="0.2">
      <c r="G189" s="215"/>
    </row>
    <row r="190" spans="7:7" x14ac:dyDescent="0.2">
      <c r="G190" s="215"/>
    </row>
    <row r="191" spans="7:7" x14ac:dyDescent="0.2">
      <c r="G191" s="215"/>
    </row>
    <row r="192" spans="7:7" x14ac:dyDescent="0.2">
      <c r="G192" s="215"/>
    </row>
    <row r="193" spans="7:7" x14ac:dyDescent="0.2">
      <c r="G193" s="215"/>
    </row>
    <row r="194" spans="7:7" x14ac:dyDescent="0.2">
      <c r="G194" s="215"/>
    </row>
    <row r="195" spans="7:7" x14ac:dyDescent="0.2">
      <c r="G195" s="215"/>
    </row>
    <row r="196" spans="7:7" x14ac:dyDescent="0.2">
      <c r="G196" s="215"/>
    </row>
    <row r="197" spans="7:7" x14ac:dyDescent="0.2">
      <c r="G197" s="215"/>
    </row>
    <row r="198" spans="7:7" x14ac:dyDescent="0.2">
      <c r="G198" s="215"/>
    </row>
  </sheetData>
  <mergeCells count="8">
    <mergeCell ref="C141:D141"/>
    <mergeCell ref="C146:D146"/>
    <mergeCell ref="A5:M5"/>
    <mergeCell ref="A7:B7"/>
    <mergeCell ref="C7:C8"/>
    <mergeCell ref="K7:K8"/>
    <mergeCell ref="C98:D98"/>
    <mergeCell ref="C128:D128"/>
  </mergeCells>
  <pageMargins left="0.98425196850393704" right="0.51181102362204722" top="0.51181102362204722" bottom="0.47244094488188981" header="0.51181102362204722" footer="0.23622047244094491"/>
  <pageSetup paperSize="9" scale="90" firstPageNumber="3" fitToHeight="0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W477"/>
  <sheetViews>
    <sheetView view="pageBreakPreview" zoomScaleNormal="100" zoomScaleSheetLayoutView="100" workbookViewId="0"/>
  </sheetViews>
  <sheetFormatPr defaultRowHeight="12.75" x14ac:dyDescent="0.2"/>
  <cols>
    <col min="1" max="1" width="12.42578125" style="2" customWidth="1"/>
    <col min="2" max="2" width="8.5703125" style="3" customWidth="1"/>
    <col min="3" max="3" width="63.5703125" style="1" customWidth="1"/>
    <col min="4" max="4" width="12.5703125" style="4" customWidth="1"/>
    <col min="5" max="230" width="9.140625" style="4"/>
    <col min="231" max="231" width="12.42578125" style="4" customWidth="1"/>
    <col min="232" max="256" width="12.42578125" customWidth="1"/>
  </cols>
  <sheetData>
    <row r="1" spans="1:231" x14ac:dyDescent="0.2">
      <c r="C1" s="1" t="s">
        <v>218</v>
      </c>
    </row>
    <row r="2" spans="1:231" x14ac:dyDescent="0.2">
      <c r="C2" s="1" t="s">
        <v>217</v>
      </c>
    </row>
    <row r="3" spans="1:231" x14ac:dyDescent="0.2">
      <c r="C3" s="1" t="s">
        <v>948</v>
      </c>
    </row>
    <row r="5" spans="1:231" ht="60" customHeight="1" x14ac:dyDescent="0.2">
      <c r="A5" s="230" t="s">
        <v>216</v>
      </c>
      <c r="B5" s="230"/>
      <c r="C5" s="230"/>
      <c r="D5" s="230"/>
    </row>
    <row r="6" spans="1:231" x14ac:dyDescent="0.2">
      <c r="C6" s="5"/>
    </row>
    <row r="7" spans="1:231" ht="31.5" customHeight="1" x14ac:dyDescent="0.2">
      <c r="A7" s="6" t="s">
        <v>212</v>
      </c>
      <c r="B7" s="7" t="s">
        <v>213</v>
      </c>
      <c r="C7" s="6" t="s">
        <v>214</v>
      </c>
      <c r="D7" s="8" t="s">
        <v>487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</row>
    <row r="8" spans="1:231" x14ac:dyDescent="0.2">
      <c r="A8" s="10">
        <v>1</v>
      </c>
      <c r="B8" s="10">
        <v>2</v>
      </c>
      <c r="C8" s="11">
        <v>3</v>
      </c>
      <c r="D8" s="11">
        <f>C8+1</f>
        <v>4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</row>
    <row r="9" spans="1:231" ht="27.75" customHeight="1" x14ac:dyDescent="0.2">
      <c r="A9" s="13" t="s">
        <v>219</v>
      </c>
      <c r="B9" s="14"/>
      <c r="C9" s="15" t="s">
        <v>0</v>
      </c>
      <c r="D9" s="16">
        <f>D10+D23+D37+D46+D55+D59+D79</f>
        <v>317989.40421000001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</row>
    <row r="10" spans="1:231" ht="14.25" customHeight="1" x14ac:dyDescent="0.2">
      <c r="A10" s="7" t="s">
        <v>220</v>
      </c>
      <c r="B10" s="6"/>
      <c r="C10" s="18" t="s">
        <v>1</v>
      </c>
      <c r="D10" s="19">
        <f>D11</f>
        <v>86908.376049999992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</row>
    <row r="11" spans="1:231" ht="27" customHeight="1" x14ac:dyDescent="0.2">
      <c r="A11" s="7" t="s">
        <v>221</v>
      </c>
      <c r="B11" s="6"/>
      <c r="C11" s="18" t="s">
        <v>2</v>
      </c>
      <c r="D11" s="19">
        <f>D12+D14+D16+D18+D21</f>
        <v>86908.376049999992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</row>
    <row r="12" spans="1:231" ht="15" customHeight="1" x14ac:dyDescent="0.2">
      <c r="A12" s="21" t="s">
        <v>222</v>
      </c>
      <c r="B12" s="22"/>
      <c r="C12" s="23" t="s">
        <v>280</v>
      </c>
      <c r="D12" s="19">
        <f>D13</f>
        <v>7077.8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</row>
    <row r="13" spans="1:231" ht="28.5" customHeight="1" x14ac:dyDescent="0.2">
      <c r="A13" s="7"/>
      <c r="B13" s="25" t="s">
        <v>281</v>
      </c>
      <c r="C13" s="26" t="s">
        <v>282</v>
      </c>
      <c r="D13" s="19">
        <v>7077.8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</row>
    <row r="14" spans="1:231" ht="15" customHeight="1" x14ac:dyDescent="0.2">
      <c r="A14" s="7" t="s">
        <v>223</v>
      </c>
      <c r="B14" s="25"/>
      <c r="C14" s="26" t="s">
        <v>3</v>
      </c>
      <c r="D14" s="19">
        <f>D15</f>
        <v>983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</row>
    <row r="15" spans="1:231" ht="27.75" customHeight="1" x14ac:dyDescent="0.2">
      <c r="A15" s="7"/>
      <c r="B15" s="25" t="s">
        <v>281</v>
      </c>
      <c r="C15" s="26" t="s">
        <v>282</v>
      </c>
      <c r="D15" s="19">
        <v>983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</row>
    <row r="16" spans="1:231" ht="28.5" customHeight="1" x14ac:dyDescent="0.2">
      <c r="A16" s="7" t="s">
        <v>224</v>
      </c>
      <c r="B16" s="25"/>
      <c r="C16" s="26" t="s">
        <v>4</v>
      </c>
      <c r="D16" s="19">
        <f>D17</f>
        <v>49.218420000000002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</row>
    <row r="17" spans="1:231" ht="27.75" customHeight="1" x14ac:dyDescent="0.2">
      <c r="A17" s="7"/>
      <c r="B17" s="25" t="s">
        <v>281</v>
      </c>
      <c r="C17" s="26" t="s">
        <v>282</v>
      </c>
      <c r="D17" s="19">
        <v>49.218420000000002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</row>
    <row r="18" spans="1:231" ht="27.75" customHeight="1" x14ac:dyDescent="0.2">
      <c r="A18" s="7" t="s">
        <v>225</v>
      </c>
      <c r="B18" s="6"/>
      <c r="C18" s="18" t="s">
        <v>5</v>
      </c>
      <c r="D18" s="19">
        <f>SUM(D19:D20)</f>
        <v>78278.357629999999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</row>
    <row r="19" spans="1:231" ht="42" customHeight="1" x14ac:dyDescent="0.2">
      <c r="A19" s="7"/>
      <c r="B19" s="25" t="s">
        <v>283</v>
      </c>
      <c r="C19" s="26" t="s">
        <v>284</v>
      </c>
      <c r="D19" s="19">
        <v>45.910200000000003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</row>
    <row r="20" spans="1:231" ht="27.75" customHeight="1" x14ac:dyDescent="0.2">
      <c r="A20" s="7"/>
      <c r="B20" s="25" t="s">
        <v>281</v>
      </c>
      <c r="C20" s="26" t="s">
        <v>282</v>
      </c>
      <c r="D20" s="19">
        <v>78232.44743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</row>
    <row r="21" spans="1:231" ht="52.5" customHeight="1" x14ac:dyDescent="0.2">
      <c r="A21" s="7" t="s">
        <v>226</v>
      </c>
      <c r="B21" s="25"/>
      <c r="C21" s="26" t="s">
        <v>6</v>
      </c>
      <c r="D21" s="19">
        <f>D22</f>
        <v>520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</row>
    <row r="22" spans="1:231" ht="28.5" customHeight="1" x14ac:dyDescent="0.2">
      <c r="A22" s="7"/>
      <c r="B22" s="25" t="s">
        <v>281</v>
      </c>
      <c r="C22" s="26" t="s">
        <v>282</v>
      </c>
      <c r="D22" s="19">
        <v>520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</row>
    <row r="23" spans="1:231" ht="15" customHeight="1" x14ac:dyDescent="0.2">
      <c r="A23" s="7" t="s">
        <v>227</v>
      </c>
      <c r="B23" s="6"/>
      <c r="C23" s="18" t="s">
        <v>7</v>
      </c>
      <c r="D23" s="19">
        <f>D24</f>
        <v>178318.98423000003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</row>
    <row r="24" spans="1:231" ht="27.75" customHeight="1" x14ac:dyDescent="0.2">
      <c r="A24" s="7" t="s">
        <v>228</v>
      </c>
      <c r="B24" s="6"/>
      <c r="C24" s="18" t="s">
        <v>8</v>
      </c>
      <c r="D24" s="19">
        <f>D25+D27+D29+D31+D33+D35</f>
        <v>178318.98423000003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</row>
    <row r="25" spans="1:231" ht="40.5" customHeight="1" x14ac:dyDescent="0.2">
      <c r="A25" s="7" t="s">
        <v>229</v>
      </c>
      <c r="B25" s="6"/>
      <c r="C25" s="18" t="s">
        <v>289</v>
      </c>
      <c r="D25" s="19">
        <f>D26</f>
        <v>18411.537619999999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</row>
    <row r="26" spans="1:231" ht="27" customHeight="1" x14ac:dyDescent="0.2">
      <c r="A26" s="7"/>
      <c r="B26" s="25" t="s">
        <v>281</v>
      </c>
      <c r="C26" s="26" t="s">
        <v>282</v>
      </c>
      <c r="D26" s="19">
        <v>18411.537619999999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</row>
    <row r="27" spans="1:231" ht="27" customHeight="1" x14ac:dyDescent="0.2">
      <c r="A27" s="7" t="s">
        <v>230</v>
      </c>
      <c r="B27" s="25"/>
      <c r="C27" s="26" t="s">
        <v>4</v>
      </c>
      <c r="D27" s="19">
        <f>D28</f>
        <v>1438.4675500000001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</row>
    <row r="28" spans="1:231" ht="27" customHeight="1" x14ac:dyDescent="0.2">
      <c r="A28" s="7"/>
      <c r="B28" s="25" t="s">
        <v>281</v>
      </c>
      <c r="C28" s="26" t="s">
        <v>282</v>
      </c>
      <c r="D28" s="19">
        <v>1438.4675500000001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</row>
    <row r="29" spans="1:231" ht="41.25" customHeight="1" x14ac:dyDescent="0.2">
      <c r="A29" s="7" t="s">
        <v>232</v>
      </c>
      <c r="B29" s="25"/>
      <c r="C29" s="26" t="s">
        <v>9</v>
      </c>
      <c r="D29" s="19">
        <f>D30</f>
        <v>12667.2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</row>
    <row r="30" spans="1:231" ht="27" customHeight="1" x14ac:dyDescent="0.2">
      <c r="A30" s="7"/>
      <c r="B30" s="25" t="s">
        <v>281</v>
      </c>
      <c r="C30" s="26" t="s">
        <v>282</v>
      </c>
      <c r="D30" s="19">
        <v>12667.2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</row>
    <row r="31" spans="1:231" ht="27" customHeight="1" x14ac:dyDescent="0.2">
      <c r="A31" s="7" t="s">
        <v>231</v>
      </c>
      <c r="B31" s="6"/>
      <c r="C31" s="18" t="s">
        <v>5</v>
      </c>
      <c r="D31" s="19">
        <f>D32</f>
        <v>131272.58100000001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</row>
    <row r="32" spans="1:231" ht="27" customHeight="1" x14ac:dyDescent="0.2">
      <c r="A32" s="7"/>
      <c r="B32" s="25" t="s">
        <v>281</v>
      </c>
      <c r="C32" s="26" t="s">
        <v>282</v>
      </c>
      <c r="D32" s="19">
        <v>131272.58100000001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</row>
    <row r="33" spans="1:231" ht="42" customHeight="1" x14ac:dyDescent="0.2">
      <c r="A33" s="7" t="s">
        <v>233</v>
      </c>
      <c r="B33" s="25"/>
      <c r="C33" s="28" t="s">
        <v>290</v>
      </c>
      <c r="D33" s="19">
        <f>D34</f>
        <v>10923.99806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</row>
    <row r="34" spans="1:231" ht="27" customHeight="1" x14ac:dyDescent="0.2">
      <c r="A34" s="7"/>
      <c r="B34" s="25" t="s">
        <v>281</v>
      </c>
      <c r="C34" s="26" t="s">
        <v>282</v>
      </c>
      <c r="D34" s="19">
        <v>10923.99806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</row>
    <row r="35" spans="1:231" ht="119.25" customHeight="1" x14ac:dyDescent="0.2">
      <c r="A35" s="7" t="s">
        <v>234</v>
      </c>
      <c r="B35" s="25"/>
      <c r="C35" s="26" t="s">
        <v>10</v>
      </c>
      <c r="D35" s="19">
        <f>D36</f>
        <v>3605.2000000000003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</row>
    <row r="36" spans="1:231" ht="27.75" customHeight="1" x14ac:dyDescent="0.2">
      <c r="A36" s="7"/>
      <c r="B36" s="25" t="s">
        <v>281</v>
      </c>
      <c r="C36" s="26" t="s">
        <v>282</v>
      </c>
      <c r="D36" s="19">
        <v>3605.2000000000003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</row>
    <row r="37" spans="1:231" ht="15.75" customHeight="1" x14ac:dyDescent="0.2">
      <c r="A37" s="7" t="s">
        <v>235</v>
      </c>
      <c r="B37" s="6"/>
      <c r="C37" s="18" t="s">
        <v>11</v>
      </c>
      <c r="D37" s="19">
        <f>D38+D43</f>
        <v>18475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</row>
    <row r="38" spans="1:231" ht="41.25" customHeight="1" x14ac:dyDescent="0.2">
      <c r="A38" s="7" t="s">
        <v>236</v>
      </c>
      <c r="B38" s="6"/>
      <c r="C38" s="18" t="s">
        <v>12</v>
      </c>
      <c r="D38" s="19">
        <f>D39+D41</f>
        <v>18045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</row>
    <row r="39" spans="1:231" ht="53.25" customHeight="1" x14ac:dyDescent="0.2">
      <c r="A39" s="7" t="s">
        <v>237</v>
      </c>
      <c r="B39" s="6"/>
      <c r="C39" s="26" t="s">
        <v>291</v>
      </c>
      <c r="D39" s="19">
        <f>D40</f>
        <v>6272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</row>
    <row r="40" spans="1:231" ht="27.75" customHeight="1" x14ac:dyDescent="0.2">
      <c r="A40" s="7"/>
      <c r="B40" s="25" t="s">
        <v>281</v>
      </c>
      <c r="C40" s="26" t="s">
        <v>282</v>
      </c>
      <c r="D40" s="19">
        <v>6272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</row>
    <row r="41" spans="1:231" ht="17.25" customHeight="1" x14ac:dyDescent="0.2">
      <c r="A41" s="7" t="s">
        <v>238</v>
      </c>
      <c r="B41" s="6"/>
      <c r="C41" s="18" t="s">
        <v>292</v>
      </c>
      <c r="D41" s="19">
        <f>D42</f>
        <v>11773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</row>
    <row r="42" spans="1:231" ht="28.5" customHeight="1" x14ac:dyDescent="0.2">
      <c r="A42" s="7"/>
      <c r="B42" s="25" t="s">
        <v>281</v>
      </c>
      <c r="C42" s="26" t="s">
        <v>282</v>
      </c>
      <c r="D42" s="19">
        <v>11773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</row>
    <row r="43" spans="1:231" ht="16.5" customHeight="1" x14ac:dyDescent="0.2">
      <c r="A43" s="7" t="s">
        <v>239</v>
      </c>
      <c r="B43" s="25"/>
      <c r="C43" s="26" t="s">
        <v>13</v>
      </c>
      <c r="D43" s="19">
        <f>D44</f>
        <v>430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</row>
    <row r="44" spans="1:231" ht="41.25" customHeight="1" x14ac:dyDescent="0.2">
      <c r="A44" s="7" t="s">
        <v>240</v>
      </c>
      <c r="B44" s="25"/>
      <c r="C44" s="26" t="s">
        <v>14</v>
      </c>
      <c r="D44" s="19">
        <f>D45</f>
        <v>430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</row>
    <row r="45" spans="1:231" ht="28.5" customHeight="1" x14ac:dyDescent="0.2">
      <c r="A45" s="7"/>
      <c r="B45" s="25" t="s">
        <v>281</v>
      </c>
      <c r="C45" s="26" t="s">
        <v>282</v>
      </c>
      <c r="D45" s="19">
        <v>430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</row>
    <row r="46" spans="1:231" ht="15.75" customHeight="1" x14ac:dyDescent="0.2">
      <c r="A46" s="7" t="s">
        <v>241</v>
      </c>
      <c r="B46" s="25"/>
      <c r="C46" s="26" t="s">
        <v>15</v>
      </c>
      <c r="D46" s="19">
        <f>D47</f>
        <v>3801.6064700000002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</row>
    <row r="47" spans="1:231" ht="41.25" customHeight="1" x14ac:dyDescent="0.2">
      <c r="A47" s="7" t="s">
        <v>242</v>
      </c>
      <c r="B47" s="25"/>
      <c r="C47" s="26" t="s">
        <v>16</v>
      </c>
      <c r="D47" s="19">
        <f>D48+D50</f>
        <v>3801.6064700000002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</row>
    <row r="48" spans="1:231" ht="15" customHeight="1" x14ac:dyDescent="0.2">
      <c r="A48" s="7" t="s">
        <v>243</v>
      </c>
      <c r="B48" s="25"/>
      <c r="C48" s="26" t="s">
        <v>17</v>
      </c>
      <c r="D48" s="19">
        <f>D49</f>
        <v>100.88796000000001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</row>
    <row r="49" spans="1:231" ht="27" customHeight="1" x14ac:dyDescent="0.2">
      <c r="A49" s="7"/>
      <c r="B49" s="25" t="s">
        <v>281</v>
      </c>
      <c r="C49" s="26" t="s">
        <v>282</v>
      </c>
      <c r="D49" s="19">
        <v>100.88796000000001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</row>
    <row r="50" spans="1:231" ht="15.75" customHeight="1" x14ac:dyDescent="0.2">
      <c r="A50" s="7" t="s">
        <v>244</v>
      </c>
      <c r="B50" s="6"/>
      <c r="C50" s="18" t="s">
        <v>18</v>
      </c>
      <c r="D50" s="19">
        <f>SUM(D51:D54)</f>
        <v>3700.7185100000002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</row>
    <row r="51" spans="1:231" ht="42" customHeight="1" x14ac:dyDescent="0.2">
      <c r="A51" s="7"/>
      <c r="B51" s="25" t="s">
        <v>283</v>
      </c>
      <c r="C51" s="26" t="s">
        <v>284</v>
      </c>
      <c r="D51" s="19">
        <v>103.53128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</row>
    <row r="52" spans="1:231" ht="27.75" customHeight="1" x14ac:dyDescent="0.2">
      <c r="A52" s="7"/>
      <c r="B52" s="25" t="s">
        <v>285</v>
      </c>
      <c r="C52" s="26" t="s">
        <v>286</v>
      </c>
      <c r="D52" s="19">
        <v>2496.6517899999999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</row>
    <row r="53" spans="1:231" ht="15" customHeight="1" x14ac:dyDescent="0.2">
      <c r="A53" s="7"/>
      <c r="B53" s="25" t="s">
        <v>287</v>
      </c>
      <c r="C53" s="26" t="s">
        <v>288</v>
      </c>
      <c r="D53" s="19">
        <v>21.352799999999998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</row>
    <row r="54" spans="1:231" ht="27.75" customHeight="1" x14ac:dyDescent="0.2">
      <c r="A54" s="7"/>
      <c r="B54" s="25" t="s">
        <v>281</v>
      </c>
      <c r="C54" s="26" t="s">
        <v>282</v>
      </c>
      <c r="D54" s="19">
        <v>1079.18264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</row>
    <row r="55" spans="1:231" ht="15.75" customHeight="1" x14ac:dyDescent="0.2">
      <c r="A55" s="7" t="s">
        <v>245</v>
      </c>
      <c r="B55" s="25"/>
      <c r="C55" s="26" t="s">
        <v>295</v>
      </c>
      <c r="D55" s="19">
        <f>D56</f>
        <v>81.723990000000001</v>
      </c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</row>
    <row r="56" spans="1:231" ht="40.5" customHeight="1" x14ac:dyDescent="0.2">
      <c r="A56" s="7" t="s">
        <v>296</v>
      </c>
      <c r="B56" s="25"/>
      <c r="C56" s="26" t="s">
        <v>19</v>
      </c>
      <c r="D56" s="19">
        <f>D57</f>
        <v>81.723990000000001</v>
      </c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</row>
    <row r="57" spans="1:231" ht="15.75" customHeight="1" x14ac:dyDescent="0.2">
      <c r="A57" s="7" t="s">
        <v>246</v>
      </c>
      <c r="B57" s="25"/>
      <c r="C57" s="26" t="s">
        <v>20</v>
      </c>
      <c r="D57" s="19">
        <f>D58</f>
        <v>81.723990000000001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</row>
    <row r="58" spans="1:231" ht="27" customHeight="1" x14ac:dyDescent="0.2">
      <c r="A58" s="7"/>
      <c r="B58" s="25" t="s">
        <v>281</v>
      </c>
      <c r="C58" s="26" t="s">
        <v>282</v>
      </c>
      <c r="D58" s="19">
        <v>81.723990000000001</v>
      </c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</row>
    <row r="59" spans="1:231" ht="27" customHeight="1" x14ac:dyDescent="0.2">
      <c r="A59" s="7" t="s">
        <v>247</v>
      </c>
      <c r="B59" s="25"/>
      <c r="C59" s="26" t="s">
        <v>21</v>
      </c>
      <c r="D59" s="19">
        <f>D60+D67</f>
        <v>14464.87333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</row>
    <row r="60" spans="1:231" ht="42" customHeight="1" x14ac:dyDescent="0.2">
      <c r="A60" s="7" t="s">
        <v>248</v>
      </c>
      <c r="B60" s="31"/>
      <c r="C60" s="26" t="s">
        <v>22</v>
      </c>
      <c r="D60" s="19">
        <f>D61+D65</f>
        <v>10059.92166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</row>
    <row r="61" spans="1:231" ht="28.5" customHeight="1" x14ac:dyDescent="0.2">
      <c r="A61" s="7" t="s">
        <v>249</v>
      </c>
      <c r="B61" s="25"/>
      <c r="C61" s="26" t="s">
        <v>23</v>
      </c>
      <c r="D61" s="19">
        <f>SUM(D62:D64)</f>
        <v>4168.0640999999996</v>
      </c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</row>
    <row r="62" spans="1:231" ht="42" customHeight="1" x14ac:dyDescent="0.2">
      <c r="A62" s="7"/>
      <c r="B62" s="25" t="s">
        <v>283</v>
      </c>
      <c r="C62" s="26" t="s">
        <v>284</v>
      </c>
      <c r="D62" s="19">
        <v>3602.9189999999999</v>
      </c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</row>
    <row r="63" spans="1:231" ht="27.75" customHeight="1" x14ac:dyDescent="0.2">
      <c r="A63" s="7"/>
      <c r="B63" s="25" t="s">
        <v>285</v>
      </c>
      <c r="C63" s="26" t="s">
        <v>286</v>
      </c>
      <c r="D63" s="19">
        <v>556.64509999999996</v>
      </c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</row>
    <row r="64" spans="1:231" ht="15.75" customHeight="1" x14ac:dyDescent="0.2">
      <c r="A64" s="7"/>
      <c r="B64" s="25" t="s">
        <v>293</v>
      </c>
      <c r="C64" s="26" t="s">
        <v>294</v>
      </c>
      <c r="D64" s="19">
        <v>8.5</v>
      </c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</row>
    <row r="65" spans="1:231" ht="28.5" customHeight="1" x14ac:dyDescent="0.2">
      <c r="A65" s="7" t="s">
        <v>250</v>
      </c>
      <c r="B65" s="6"/>
      <c r="C65" s="18" t="s">
        <v>5</v>
      </c>
      <c r="D65" s="19">
        <f>D66</f>
        <v>5891.8575600000004</v>
      </c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</row>
    <row r="66" spans="1:231" ht="41.25" customHeight="1" x14ac:dyDescent="0.2">
      <c r="A66" s="7"/>
      <c r="B66" s="25" t="s">
        <v>283</v>
      </c>
      <c r="C66" s="26" t="s">
        <v>284</v>
      </c>
      <c r="D66" s="19">
        <v>5891.8575600000004</v>
      </c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</row>
    <row r="67" spans="1:231" ht="28.5" customHeight="1" x14ac:dyDescent="0.2">
      <c r="A67" s="7" t="s">
        <v>251</v>
      </c>
      <c r="B67" s="25"/>
      <c r="C67" s="26" t="s">
        <v>24</v>
      </c>
      <c r="D67" s="19">
        <f>D68+D70+D72+D74+D77</f>
        <v>4404.9516700000004</v>
      </c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</row>
    <row r="68" spans="1:231" ht="42" customHeight="1" x14ac:dyDescent="0.2">
      <c r="A68" s="7" t="s">
        <v>255</v>
      </c>
      <c r="B68" s="25"/>
      <c r="C68" s="26" t="s">
        <v>14</v>
      </c>
      <c r="D68" s="19">
        <f>D69</f>
        <v>56</v>
      </c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</row>
    <row r="69" spans="1:231" ht="30" customHeight="1" x14ac:dyDescent="0.2">
      <c r="A69" s="7"/>
      <c r="B69" s="25" t="s">
        <v>281</v>
      </c>
      <c r="C69" s="26" t="s">
        <v>282</v>
      </c>
      <c r="D69" s="19">
        <v>56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</row>
    <row r="70" spans="1:231" ht="27.75" customHeight="1" x14ac:dyDescent="0.2">
      <c r="A70" s="7" t="s">
        <v>252</v>
      </c>
      <c r="B70" s="25"/>
      <c r="C70" s="26" t="s">
        <v>25</v>
      </c>
      <c r="D70" s="19">
        <f>D71</f>
        <v>1817.6666700000001</v>
      </c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</row>
    <row r="71" spans="1:231" ht="27" customHeight="1" x14ac:dyDescent="0.2">
      <c r="A71" s="7"/>
      <c r="B71" s="25" t="s">
        <v>285</v>
      </c>
      <c r="C71" s="26" t="s">
        <v>286</v>
      </c>
      <c r="D71" s="19">
        <v>1817.6666700000001</v>
      </c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</row>
    <row r="72" spans="1:231" ht="27.75" customHeight="1" x14ac:dyDescent="0.2">
      <c r="A72" s="7" t="s">
        <v>253</v>
      </c>
      <c r="B72" s="6"/>
      <c r="C72" s="26" t="s">
        <v>26</v>
      </c>
      <c r="D72" s="19">
        <f>D73</f>
        <v>2289</v>
      </c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</row>
    <row r="73" spans="1:231" ht="27.75" customHeight="1" x14ac:dyDescent="0.2">
      <c r="A73" s="7"/>
      <c r="B73" s="25" t="s">
        <v>281</v>
      </c>
      <c r="C73" s="26" t="s">
        <v>282</v>
      </c>
      <c r="D73" s="19">
        <v>2289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</row>
    <row r="74" spans="1:231" ht="15" customHeight="1" x14ac:dyDescent="0.2">
      <c r="A74" s="7" t="s">
        <v>254</v>
      </c>
      <c r="B74" s="25"/>
      <c r="C74" s="26" t="s">
        <v>27</v>
      </c>
      <c r="D74" s="19">
        <f>SUM(D75:D76)</f>
        <v>237.285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</row>
    <row r="75" spans="1:231" ht="27.75" customHeight="1" x14ac:dyDescent="0.2">
      <c r="A75" s="7"/>
      <c r="B75" s="25" t="s">
        <v>285</v>
      </c>
      <c r="C75" s="26" t="s">
        <v>286</v>
      </c>
      <c r="D75" s="19">
        <v>52.534999999999997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</row>
    <row r="76" spans="1:231" ht="27.75" customHeight="1" x14ac:dyDescent="0.2">
      <c r="A76" s="7"/>
      <c r="B76" s="25" t="s">
        <v>281</v>
      </c>
      <c r="C76" s="26" t="s">
        <v>282</v>
      </c>
      <c r="D76" s="19">
        <v>184.75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</row>
    <row r="77" spans="1:231" ht="27.75" customHeight="1" x14ac:dyDescent="0.2">
      <c r="A77" s="7" t="s">
        <v>256</v>
      </c>
      <c r="B77" s="25"/>
      <c r="C77" s="26" t="s">
        <v>28</v>
      </c>
      <c r="D77" s="19">
        <f>D78</f>
        <v>5</v>
      </c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</row>
    <row r="78" spans="1:231" ht="27.75" customHeight="1" x14ac:dyDescent="0.2">
      <c r="A78" s="7"/>
      <c r="B78" s="25" t="s">
        <v>281</v>
      </c>
      <c r="C78" s="26" t="s">
        <v>282</v>
      </c>
      <c r="D78" s="19">
        <v>5</v>
      </c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</row>
    <row r="79" spans="1:231" ht="27.75" customHeight="1" x14ac:dyDescent="0.2">
      <c r="A79" s="7" t="s">
        <v>257</v>
      </c>
      <c r="B79" s="25"/>
      <c r="C79" s="26" t="s">
        <v>29</v>
      </c>
      <c r="D79" s="19">
        <f>D80</f>
        <v>15938.84014</v>
      </c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34"/>
      <c r="GF79" s="34"/>
      <c r="GG79" s="34"/>
      <c r="GH79" s="34"/>
      <c r="GI79" s="34"/>
      <c r="GJ79" s="34"/>
      <c r="GK79" s="34"/>
      <c r="GL79" s="34"/>
      <c r="GM79" s="34"/>
      <c r="GN79" s="34"/>
      <c r="GO79" s="34"/>
      <c r="GP79" s="34"/>
      <c r="GQ79" s="34"/>
      <c r="GR79" s="34"/>
      <c r="GS79" s="34"/>
      <c r="GT79" s="34"/>
      <c r="GU79" s="34"/>
      <c r="GV79" s="34"/>
      <c r="GW79" s="34"/>
      <c r="GX79" s="34"/>
      <c r="GY79" s="34"/>
      <c r="GZ79" s="34"/>
      <c r="HA79" s="34"/>
      <c r="HB79" s="34"/>
      <c r="HC79" s="34"/>
      <c r="HD79" s="34"/>
      <c r="HE79" s="34"/>
      <c r="HF79" s="34"/>
      <c r="HG79" s="34"/>
      <c r="HH79" s="34"/>
      <c r="HI79" s="34"/>
      <c r="HJ79" s="34"/>
      <c r="HK79" s="34"/>
      <c r="HL79" s="34"/>
      <c r="HM79" s="34"/>
      <c r="HN79" s="34"/>
      <c r="HO79" s="34"/>
      <c r="HP79" s="34"/>
      <c r="HQ79" s="34"/>
      <c r="HR79" s="34"/>
      <c r="HS79" s="34"/>
      <c r="HT79" s="34"/>
      <c r="HU79" s="34"/>
      <c r="HV79" s="34"/>
      <c r="HW79" s="34"/>
    </row>
    <row r="80" spans="1:231" ht="27.75" customHeight="1" x14ac:dyDescent="0.2">
      <c r="A80" s="7" t="s">
        <v>258</v>
      </c>
      <c r="B80" s="25"/>
      <c r="C80" s="26" t="s">
        <v>30</v>
      </c>
      <c r="D80" s="19">
        <f>D81+D83+D85</f>
        <v>15938.84014</v>
      </c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34"/>
      <c r="GF80" s="34"/>
      <c r="GG80" s="34"/>
      <c r="GH80" s="34"/>
      <c r="GI80" s="34"/>
      <c r="GJ80" s="34"/>
      <c r="GK80" s="34"/>
      <c r="GL80" s="34"/>
      <c r="GM80" s="34"/>
      <c r="GN80" s="34"/>
      <c r="GO80" s="34"/>
      <c r="GP80" s="34"/>
      <c r="GQ80" s="34"/>
      <c r="GR80" s="34"/>
      <c r="GS80" s="34"/>
      <c r="GT80" s="34"/>
      <c r="GU80" s="34"/>
      <c r="GV80" s="34"/>
      <c r="GW80" s="34"/>
      <c r="GX80" s="34"/>
      <c r="GY80" s="34"/>
      <c r="GZ80" s="34"/>
      <c r="HA80" s="34"/>
      <c r="HB80" s="34"/>
      <c r="HC80" s="34"/>
      <c r="HD80" s="34"/>
      <c r="HE80" s="34"/>
      <c r="HF80" s="34"/>
      <c r="HG80" s="34"/>
      <c r="HH80" s="34"/>
      <c r="HI80" s="34"/>
      <c r="HJ80" s="34"/>
      <c r="HK80" s="34"/>
      <c r="HL80" s="34"/>
      <c r="HM80" s="34"/>
      <c r="HN80" s="34"/>
      <c r="HO80" s="34"/>
      <c r="HP80" s="34"/>
      <c r="HQ80" s="34"/>
      <c r="HR80" s="34"/>
      <c r="HS80" s="34"/>
      <c r="HT80" s="34"/>
      <c r="HU80" s="34"/>
      <c r="HV80" s="34"/>
      <c r="HW80" s="34"/>
    </row>
    <row r="81" spans="1:231" ht="42" customHeight="1" x14ac:dyDescent="0.2">
      <c r="A81" s="7" t="s">
        <v>259</v>
      </c>
      <c r="B81" s="25"/>
      <c r="C81" s="26" t="s">
        <v>31</v>
      </c>
      <c r="D81" s="19">
        <f>D82</f>
        <v>9287.1363999999994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  <c r="FW81" s="34"/>
      <c r="FX81" s="34"/>
      <c r="FY81" s="34"/>
      <c r="FZ81" s="34"/>
      <c r="GA81" s="34"/>
      <c r="GB81" s="34"/>
      <c r="GC81" s="34"/>
      <c r="GD81" s="34"/>
      <c r="GE81" s="34"/>
      <c r="GF81" s="34"/>
      <c r="GG81" s="34"/>
      <c r="GH81" s="34"/>
      <c r="GI81" s="34"/>
      <c r="GJ81" s="34"/>
      <c r="GK81" s="34"/>
      <c r="GL81" s="34"/>
      <c r="GM81" s="34"/>
      <c r="GN81" s="34"/>
      <c r="GO81" s="34"/>
      <c r="GP81" s="34"/>
      <c r="GQ81" s="34"/>
      <c r="GR81" s="34"/>
      <c r="GS81" s="34"/>
      <c r="GT81" s="34"/>
      <c r="GU81" s="34"/>
      <c r="GV81" s="34"/>
      <c r="GW81" s="34"/>
      <c r="GX81" s="34"/>
      <c r="GY81" s="34"/>
      <c r="GZ81" s="34"/>
      <c r="HA81" s="34"/>
      <c r="HB81" s="34"/>
      <c r="HC81" s="34"/>
      <c r="HD81" s="34"/>
      <c r="HE81" s="34"/>
      <c r="HF81" s="34"/>
      <c r="HG81" s="34"/>
      <c r="HH81" s="34"/>
      <c r="HI81" s="34"/>
      <c r="HJ81" s="34"/>
      <c r="HK81" s="34"/>
      <c r="HL81" s="34"/>
      <c r="HM81" s="34"/>
      <c r="HN81" s="34"/>
      <c r="HO81" s="34"/>
      <c r="HP81" s="34"/>
      <c r="HQ81" s="34"/>
      <c r="HR81" s="34"/>
      <c r="HS81" s="34"/>
      <c r="HT81" s="34"/>
      <c r="HU81" s="34"/>
      <c r="HV81" s="34"/>
      <c r="HW81" s="34"/>
    </row>
    <row r="82" spans="1:231" ht="29.25" customHeight="1" x14ac:dyDescent="0.2">
      <c r="A82" s="7"/>
      <c r="B82" s="25" t="s">
        <v>281</v>
      </c>
      <c r="C82" s="26" t="s">
        <v>282</v>
      </c>
      <c r="D82" s="19">
        <v>9287.1363999999994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  <c r="FW82" s="34"/>
      <c r="FX82" s="34"/>
      <c r="FY82" s="34"/>
      <c r="FZ82" s="34"/>
      <c r="GA82" s="34"/>
      <c r="GB82" s="34"/>
      <c r="GC82" s="34"/>
      <c r="GD82" s="34"/>
      <c r="GE82" s="34"/>
      <c r="GF82" s="34"/>
      <c r="GG82" s="34"/>
      <c r="GH82" s="34"/>
      <c r="GI82" s="34"/>
      <c r="GJ82" s="34"/>
      <c r="GK82" s="34"/>
      <c r="GL82" s="34"/>
      <c r="GM82" s="34"/>
      <c r="GN82" s="34"/>
      <c r="GO82" s="34"/>
      <c r="GP82" s="34"/>
      <c r="GQ82" s="34"/>
      <c r="GR82" s="34"/>
      <c r="GS82" s="34"/>
      <c r="GT82" s="34"/>
      <c r="GU82" s="34"/>
      <c r="GV82" s="34"/>
      <c r="GW82" s="34"/>
      <c r="GX82" s="34"/>
      <c r="GY82" s="34"/>
      <c r="GZ82" s="34"/>
      <c r="HA82" s="34"/>
      <c r="HB82" s="34"/>
      <c r="HC82" s="34"/>
      <c r="HD82" s="34"/>
      <c r="HE82" s="34"/>
      <c r="HF82" s="34"/>
      <c r="HG82" s="34"/>
      <c r="HH82" s="34"/>
      <c r="HI82" s="34"/>
      <c r="HJ82" s="34"/>
      <c r="HK82" s="34"/>
      <c r="HL82" s="34"/>
      <c r="HM82" s="34"/>
      <c r="HN82" s="34"/>
      <c r="HO82" s="34"/>
      <c r="HP82" s="34"/>
      <c r="HQ82" s="34"/>
      <c r="HR82" s="34"/>
      <c r="HS82" s="34"/>
      <c r="HT82" s="34"/>
      <c r="HU82" s="34"/>
      <c r="HV82" s="34"/>
      <c r="HW82" s="34"/>
    </row>
    <row r="83" spans="1:231" ht="29.25" customHeight="1" x14ac:dyDescent="0.2">
      <c r="A83" s="7" t="s">
        <v>260</v>
      </c>
      <c r="B83" s="25"/>
      <c r="C83" s="26" t="s">
        <v>297</v>
      </c>
      <c r="D83" s="19">
        <f>D84</f>
        <v>2895</v>
      </c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  <c r="GC83" s="34"/>
      <c r="GD83" s="34"/>
      <c r="GE83" s="34"/>
      <c r="GF83" s="34"/>
      <c r="GG83" s="34"/>
      <c r="GH83" s="34"/>
      <c r="GI83" s="34"/>
      <c r="GJ83" s="34"/>
      <c r="GK83" s="34"/>
      <c r="GL83" s="34"/>
      <c r="GM83" s="34"/>
      <c r="GN83" s="34"/>
      <c r="GO83" s="34"/>
      <c r="GP83" s="34"/>
      <c r="GQ83" s="34"/>
      <c r="GR83" s="34"/>
      <c r="GS83" s="34"/>
      <c r="GT83" s="34"/>
      <c r="GU83" s="34"/>
      <c r="GV83" s="34"/>
      <c r="GW83" s="34"/>
      <c r="GX83" s="34"/>
      <c r="GY83" s="34"/>
      <c r="GZ83" s="34"/>
      <c r="HA83" s="34"/>
      <c r="HB83" s="34"/>
      <c r="HC83" s="34"/>
      <c r="HD83" s="34"/>
      <c r="HE83" s="34"/>
      <c r="HF83" s="34"/>
      <c r="HG83" s="34"/>
      <c r="HH83" s="34"/>
      <c r="HI83" s="34"/>
      <c r="HJ83" s="34"/>
      <c r="HK83" s="34"/>
      <c r="HL83" s="34"/>
      <c r="HM83" s="34"/>
      <c r="HN83" s="34"/>
      <c r="HO83" s="34"/>
      <c r="HP83" s="34"/>
      <c r="HQ83" s="34"/>
      <c r="HR83" s="34"/>
      <c r="HS83" s="34"/>
      <c r="HT83" s="34"/>
      <c r="HU83" s="34"/>
      <c r="HV83" s="34"/>
      <c r="HW83" s="34"/>
    </row>
    <row r="84" spans="1:231" ht="28.5" customHeight="1" x14ac:dyDescent="0.2">
      <c r="A84" s="7"/>
      <c r="B84" s="25" t="s">
        <v>281</v>
      </c>
      <c r="C84" s="26" t="s">
        <v>282</v>
      </c>
      <c r="D84" s="19">
        <v>2895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  <c r="GC84" s="34"/>
      <c r="GD84" s="34"/>
      <c r="GE84" s="34"/>
      <c r="GF84" s="34"/>
      <c r="GG84" s="34"/>
      <c r="GH84" s="34"/>
      <c r="GI84" s="34"/>
      <c r="GJ84" s="34"/>
      <c r="GK84" s="34"/>
      <c r="GL84" s="34"/>
      <c r="GM84" s="34"/>
      <c r="GN84" s="34"/>
      <c r="GO84" s="34"/>
      <c r="GP84" s="34"/>
      <c r="GQ84" s="34"/>
      <c r="GR84" s="34"/>
      <c r="GS84" s="34"/>
      <c r="GT84" s="34"/>
      <c r="GU84" s="34"/>
      <c r="GV84" s="34"/>
      <c r="GW84" s="34"/>
      <c r="GX84" s="34"/>
      <c r="GY84" s="34"/>
      <c r="GZ84" s="34"/>
      <c r="HA84" s="34"/>
      <c r="HB84" s="34"/>
      <c r="HC84" s="34"/>
      <c r="HD84" s="34"/>
      <c r="HE84" s="34"/>
      <c r="HF84" s="34"/>
      <c r="HG84" s="34"/>
      <c r="HH84" s="34"/>
      <c r="HI84" s="34"/>
      <c r="HJ84" s="34"/>
      <c r="HK84" s="34"/>
      <c r="HL84" s="34"/>
      <c r="HM84" s="34"/>
      <c r="HN84" s="34"/>
      <c r="HO84" s="34"/>
      <c r="HP84" s="34"/>
      <c r="HQ84" s="34"/>
      <c r="HR84" s="34"/>
      <c r="HS84" s="34"/>
      <c r="HT84" s="34"/>
      <c r="HU84" s="34"/>
      <c r="HV84" s="34"/>
      <c r="HW84" s="34"/>
    </row>
    <row r="85" spans="1:231" ht="41.25" customHeight="1" x14ac:dyDescent="0.2">
      <c r="A85" s="7" t="s">
        <v>261</v>
      </c>
      <c r="B85" s="25"/>
      <c r="C85" s="26" t="s">
        <v>32</v>
      </c>
      <c r="D85" s="19">
        <f>D86</f>
        <v>3756.7037399999999</v>
      </c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</row>
    <row r="86" spans="1:231" ht="28.5" customHeight="1" x14ac:dyDescent="0.2">
      <c r="A86" s="7"/>
      <c r="B86" s="25" t="s">
        <v>281</v>
      </c>
      <c r="C86" s="26" t="s">
        <v>282</v>
      </c>
      <c r="D86" s="19">
        <v>3756.7037399999999</v>
      </c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</row>
    <row r="87" spans="1:231" ht="28.5" customHeight="1" x14ac:dyDescent="0.2">
      <c r="A87" s="13" t="s">
        <v>262</v>
      </c>
      <c r="B87" s="31"/>
      <c r="C87" s="35" t="s">
        <v>33</v>
      </c>
      <c r="D87" s="16">
        <f>D88+D103</f>
        <v>19350.372969999997</v>
      </c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6"/>
      <c r="EE87" s="36"/>
      <c r="EF87" s="36"/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6"/>
      <c r="ES87" s="36"/>
      <c r="ET87" s="36"/>
      <c r="EU87" s="36"/>
      <c r="EV87" s="36"/>
      <c r="EW87" s="36"/>
      <c r="EX87" s="36"/>
      <c r="EY87" s="36"/>
      <c r="EZ87" s="36"/>
      <c r="FA87" s="36"/>
      <c r="FB87" s="36"/>
      <c r="FC87" s="36"/>
      <c r="FD87" s="36"/>
      <c r="FE87" s="36"/>
      <c r="FF87" s="36"/>
      <c r="FG87" s="36"/>
      <c r="FH87" s="36"/>
      <c r="FI87" s="36"/>
      <c r="FJ87" s="36"/>
      <c r="FK87" s="36"/>
      <c r="FL87" s="36"/>
      <c r="FM87" s="36"/>
      <c r="FN87" s="36"/>
      <c r="FO87" s="36"/>
      <c r="FP87" s="36"/>
      <c r="FQ87" s="36"/>
      <c r="FR87" s="36"/>
      <c r="FS87" s="36"/>
      <c r="FT87" s="36"/>
      <c r="FU87" s="36"/>
      <c r="FV87" s="36"/>
      <c r="FW87" s="36"/>
      <c r="FX87" s="36"/>
      <c r="FY87" s="36"/>
      <c r="FZ87" s="36"/>
      <c r="GA87" s="36"/>
      <c r="GB87" s="36"/>
      <c r="GC87" s="36"/>
      <c r="GD87" s="36"/>
      <c r="GE87" s="36"/>
      <c r="GF87" s="36"/>
      <c r="GG87" s="36"/>
      <c r="GH87" s="36"/>
      <c r="GI87" s="36"/>
      <c r="GJ87" s="36"/>
      <c r="GK87" s="36"/>
      <c r="GL87" s="36"/>
      <c r="GM87" s="36"/>
      <c r="GN87" s="36"/>
      <c r="GO87" s="36"/>
      <c r="GP87" s="36"/>
      <c r="GQ87" s="36"/>
      <c r="GR87" s="36"/>
      <c r="GS87" s="36"/>
      <c r="GT87" s="36"/>
      <c r="GU87" s="36"/>
      <c r="GV87" s="36"/>
      <c r="GW87" s="36"/>
      <c r="GX87" s="36"/>
      <c r="GY87" s="36"/>
      <c r="GZ87" s="36"/>
      <c r="HA87" s="36"/>
      <c r="HB87" s="36"/>
      <c r="HC87" s="36"/>
      <c r="HD87" s="36"/>
      <c r="HE87" s="36"/>
      <c r="HF87" s="36"/>
      <c r="HG87" s="36"/>
      <c r="HH87" s="36"/>
      <c r="HI87" s="36"/>
      <c r="HJ87" s="36"/>
      <c r="HK87" s="36"/>
      <c r="HL87" s="36"/>
      <c r="HM87" s="36"/>
      <c r="HN87" s="36"/>
      <c r="HO87" s="36"/>
      <c r="HP87" s="36"/>
      <c r="HQ87" s="36"/>
      <c r="HR87" s="36"/>
      <c r="HS87" s="36"/>
      <c r="HT87" s="36"/>
      <c r="HU87" s="36"/>
      <c r="HV87" s="36"/>
      <c r="HW87" s="36"/>
    </row>
    <row r="88" spans="1:231" ht="28.5" customHeight="1" x14ac:dyDescent="0.2">
      <c r="A88" s="7" t="s">
        <v>263</v>
      </c>
      <c r="B88" s="25"/>
      <c r="C88" s="26" t="s">
        <v>34</v>
      </c>
      <c r="D88" s="19">
        <f>D89+D98</f>
        <v>8914.1042499999985</v>
      </c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</row>
    <row r="89" spans="1:231" ht="28.5" customHeight="1" x14ac:dyDescent="0.2">
      <c r="A89" s="7" t="s">
        <v>264</v>
      </c>
      <c r="B89" s="25"/>
      <c r="C89" s="26" t="s">
        <v>35</v>
      </c>
      <c r="D89" s="19">
        <f>D90+D92+D94+D96</f>
        <v>7188.0683299999992</v>
      </c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</row>
    <row r="90" spans="1:231" ht="28.5" customHeight="1" x14ac:dyDescent="0.2">
      <c r="A90" s="7" t="s">
        <v>265</v>
      </c>
      <c r="B90" s="25"/>
      <c r="C90" s="18" t="s">
        <v>36</v>
      </c>
      <c r="D90" s="19">
        <f>D91</f>
        <v>5974.2109700000001</v>
      </c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  <c r="FV90" s="34"/>
      <c r="FW90" s="34"/>
      <c r="FX90" s="34"/>
      <c r="FY90" s="34"/>
      <c r="FZ90" s="34"/>
      <c r="GA90" s="34"/>
      <c r="GB90" s="34"/>
      <c r="GC90" s="34"/>
      <c r="GD90" s="34"/>
      <c r="GE90" s="34"/>
      <c r="GF90" s="34"/>
      <c r="GG90" s="34"/>
      <c r="GH90" s="34"/>
      <c r="GI90" s="34"/>
      <c r="GJ90" s="34"/>
      <c r="GK90" s="34"/>
      <c r="GL90" s="34"/>
      <c r="GM90" s="34"/>
      <c r="GN90" s="34"/>
      <c r="GO90" s="34"/>
      <c r="GP90" s="34"/>
      <c r="GQ90" s="34"/>
      <c r="GR90" s="34"/>
      <c r="GS90" s="34"/>
      <c r="GT90" s="34"/>
      <c r="GU90" s="34"/>
      <c r="GV90" s="34"/>
      <c r="GW90" s="34"/>
      <c r="GX90" s="34"/>
      <c r="GY90" s="34"/>
      <c r="GZ90" s="34"/>
      <c r="HA90" s="34"/>
      <c r="HB90" s="34"/>
      <c r="HC90" s="34"/>
      <c r="HD90" s="34"/>
      <c r="HE90" s="34"/>
      <c r="HF90" s="34"/>
      <c r="HG90" s="34"/>
      <c r="HH90" s="34"/>
      <c r="HI90" s="34"/>
      <c r="HJ90" s="34"/>
      <c r="HK90" s="34"/>
      <c r="HL90" s="34"/>
      <c r="HM90" s="34"/>
      <c r="HN90" s="34"/>
      <c r="HO90" s="34"/>
      <c r="HP90" s="34"/>
      <c r="HQ90" s="34"/>
      <c r="HR90" s="34"/>
      <c r="HS90" s="34"/>
      <c r="HT90" s="34"/>
      <c r="HU90" s="34"/>
      <c r="HV90" s="34"/>
      <c r="HW90" s="34"/>
    </row>
    <row r="91" spans="1:231" ht="15" customHeight="1" x14ac:dyDescent="0.2">
      <c r="A91" s="7"/>
      <c r="B91" s="25" t="s">
        <v>287</v>
      </c>
      <c r="C91" s="26" t="s">
        <v>288</v>
      </c>
      <c r="D91" s="19">
        <v>5974.2109700000001</v>
      </c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  <c r="FY91" s="34"/>
      <c r="FZ91" s="34"/>
      <c r="GA91" s="34"/>
      <c r="GB91" s="34"/>
      <c r="GC91" s="34"/>
      <c r="GD91" s="34"/>
      <c r="GE91" s="34"/>
      <c r="GF91" s="34"/>
      <c r="GG91" s="34"/>
      <c r="GH91" s="34"/>
      <c r="GI91" s="34"/>
      <c r="GJ91" s="34"/>
      <c r="GK91" s="34"/>
      <c r="GL91" s="34"/>
      <c r="GM91" s="34"/>
      <c r="GN91" s="34"/>
      <c r="GO91" s="34"/>
      <c r="GP91" s="34"/>
      <c r="GQ91" s="34"/>
      <c r="GR91" s="34"/>
      <c r="GS91" s="34"/>
      <c r="GT91" s="34"/>
      <c r="GU91" s="34"/>
      <c r="GV91" s="34"/>
      <c r="GW91" s="34"/>
      <c r="GX91" s="34"/>
      <c r="GY91" s="34"/>
      <c r="GZ91" s="34"/>
      <c r="HA91" s="34"/>
      <c r="HB91" s="34"/>
      <c r="HC91" s="34"/>
      <c r="HD91" s="34"/>
      <c r="HE91" s="34"/>
      <c r="HF91" s="34"/>
      <c r="HG91" s="34"/>
      <c r="HH91" s="34"/>
      <c r="HI91" s="34"/>
      <c r="HJ91" s="34"/>
      <c r="HK91" s="34"/>
      <c r="HL91" s="34"/>
      <c r="HM91" s="34"/>
      <c r="HN91" s="34"/>
      <c r="HO91" s="34"/>
      <c r="HP91" s="34"/>
      <c r="HQ91" s="34"/>
      <c r="HR91" s="34"/>
      <c r="HS91" s="34"/>
      <c r="HT91" s="34"/>
      <c r="HU91" s="34"/>
      <c r="HV91" s="34"/>
      <c r="HW91" s="34"/>
    </row>
    <row r="92" spans="1:231" ht="41.25" customHeight="1" x14ac:dyDescent="0.2">
      <c r="A92" s="7" t="s">
        <v>266</v>
      </c>
      <c r="B92" s="25"/>
      <c r="C92" s="26" t="s">
        <v>37</v>
      </c>
      <c r="D92" s="19">
        <f>D93</f>
        <v>723.03</v>
      </c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  <c r="GC92" s="34"/>
      <c r="GD92" s="34"/>
      <c r="GE92" s="34"/>
      <c r="GF92" s="34"/>
      <c r="GG92" s="34"/>
      <c r="GH92" s="34"/>
      <c r="GI92" s="34"/>
      <c r="GJ92" s="34"/>
      <c r="GK92" s="34"/>
      <c r="GL92" s="34"/>
      <c r="GM92" s="34"/>
      <c r="GN92" s="34"/>
      <c r="GO92" s="34"/>
      <c r="GP92" s="34"/>
      <c r="GQ92" s="34"/>
      <c r="GR92" s="34"/>
      <c r="GS92" s="34"/>
      <c r="GT92" s="34"/>
      <c r="GU92" s="34"/>
      <c r="GV92" s="34"/>
      <c r="GW92" s="34"/>
      <c r="GX92" s="34"/>
      <c r="GY92" s="34"/>
      <c r="GZ92" s="34"/>
      <c r="HA92" s="34"/>
      <c r="HB92" s="34"/>
      <c r="HC92" s="34"/>
      <c r="HD92" s="34"/>
      <c r="HE92" s="34"/>
      <c r="HF92" s="34"/>
      <c r="HG92" s="34"/>
      <c r="HH92" s="34"/>
      <c r="HI92" s="34"/>
      <c r="HJ92" s="34"/>
      <c r="HK92" s="34"/>
      <c r="HL92" s="34"/>
      <c r="HM92" s="34"/>
      <c r="HN92" s="34"/>
      <c r="HO92" s="34"/>
      <c r="HP92" s="34"/>
      <c r="HQ92" s="34"/>
      <c r="HR92" s="34"/>
      <c r="HS92" s="34"/>
      <c r="HT92" s="34"/>
      <c r="HU92" s="34"/>
      <c r="HV92" s="34"/>
      <c r="HW92" s="34"/>
    </row>
    <row r="93" spans="1:231" ht="15" customHeight="1" x14ac:dyDescent="0.2">
      <c r="A93" s="7"/>
      <c r="B93" s="25" t="s">
        <v>287</v>
      </c>
      <c r="C93" s="26" t="s">
        <v>288</v>
      </c>
      <c r="D93" s="19">
        <v>723.03</v>
      </c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  <c r="FW93" s="34"/>
      <c r="FX93" s="34"/>
      <c r="FY93" s="34"/>
      <c r="FZ93" s="34"/>
      <c r="GA93" s="34"/>
      <c r="GB93" s="34"/>
      <c r="GC93" s="34"/>
      <c r="GD93" s="34"/>
      <c r="GE93" s="34"/>
      <c r="GF93" s="34"/>
      <c r="GG93" s="34"/>
      <c r="GH93" s="34"/>
      <c r="GI93" s="34"/>
      <c r="GJ93" s="34"/>
      <c r="GK93" s="34"/>
      <c r="GL93" s="34"/>
      <c r="GM93" s="34"/>
      <c r="GN93" s="34"/>
      <c r="GO93" s="34"/>
      <c r="GP93" s="34"/>
      <c r="GQ93" s="34"/>
      <c r="GR93" s="34"/>
      <c r="GS93" s="34"/>
      <c r="GT93" s="34"/>
      <c r="GU93" s="34"/>
      <c r="GV93" s="34"/>
      <c r="GW93" s="34"/>
      <c r="GX93" s="34"/>
      <c r="GY93" s="34"/>
      <c r="GZ93" s="34"/>
      <c r="HA93" s="34"/>
      <c r="HB93" s="34"/>
      <c r="HC93" s="34"/>
      <c r="HD93" s="34"/>
      <c r="HE93" s="34"/>
      <c r="HF93" s="34"/>
      <c r="HG93" s="34"/>
      <c r="HH93" s="34"/>
      <c r="HI93" s="34"/>
      <c r="HJ93" s="34"/>
      <c r="HK93" s="34"/>
      <c r="HL93" s="34"/>
      <c r="HM93" s="34"/>
      <c r="HN93" s="34"/>
      <c r="HO93" s="34"/>
      <c r="HP93" s="34"/>
      <c r="HQ93" s="34"/>
      <c r="HR93" s="34"/>
      <c r="HS93" s="34"/>
      <c r="HT93" s="34"/>
      <c r="HU93" s="34"/>
      <c r="HV93" s="34"/>
      <c r="HW93" s="34"/>
    </row>
    <row r="94" spans="1:231" ht="28.5" customHeight="1" x14ac:dyDescent="0.2">
      <c r="A94" s="7" t="s">
        <v>268</v>
      </c>
      <c r="B94" s="25"/>
      <c r="C94" s="18" t="s">
        <v>39</v>
      </c>
      <c r="D94" s="19">
        <f>D95</f>
        <v>168.07</v>
      </c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  <c r="FN94" s="29"/>
      <c r="FO94" s="29"/>
      <c r="FP94" s="29"/>
      <c r="FQ94" s="29"/>
      <c r="FR94" s="29"/>
      <c r="FS94" s="29"/>
      <c r="FT94" s="29"/>
      <c r="FU94" s="29"/>
      <c r="FV94" s="29"/>
      <c r="FW94" s="29"/>
      <c r="FX94" s="29"/>
      <c r="FY94" s="29"/>
      <c r="FZ94" s="29"/>
      <c r="GA94" s="29"/>
      <c r="GB94" s="29"/>
      <c r="GC94" s="29"/>
      <c r="GD94" s="29"/>
      <c r="GE94" s="29"/>
      <c r="GF94" s="29"/>
      <c r="GG94" s="29"/>
      <c r="GH94" s="29"/>
      <c r="GI94" s="29"/>
      <c r="GJ94" s="29"/>
      <c r="GK94" s="29"/>
      <c r="GL94" s="29"/>
      <c r="GM94" s="29"/>
      <c r="GN94" s="29"/>
      <c r="GO94" s="29"/>
      <c r="GP94" s="29"/>
      <c r="GQ94" s="29"/>
      <c r="GR94" s="29"/>
      <c r="GS94" s="29"/>
      <c r="GT94" s="29"/>
      <c r="GU94" s="29"/>
      <c r="GV94" s="29"/>
      <c r="GW94" s="29"/>
      <c r="GX94" s="29"/>
      <c r="GY94" s="29"/>
      <c r="GZ94" s="29"/>
      <c r="HA94" s="29"/>
      <c r="HB94" s="29"/>
      <c r="HC94" s="29"/>
      <c r="HD94" s="29"/>
      <c r="HE94" s="29"/>
      <c r="HF94" s="29"/>
      <c r="HG94" s="29"/>
      <c r="HH94" s="29"/>
      <c r="HI94" s="29"/>
      <c r="HJ94" s="29"/>
      <c r="HK94" s="29"/>
      <c r="HL94" s="29"/>
      <c r="HM94" s="29"/>
      <c r="HN94" s="29"/>
      <c r="HO94" s="29"/>
      <c r="HP94" s="29"/>
      <c r="HQ94" s="29"/>
      <c r="HR94" s="29"/>
      <c r="HS94" s="29"/>
      <c r="HT94" s="29"/>
      <c r="HU94" s="29"/>
      <c r="HV94" s="29"/>
      <c r="HW94" s="29"/>
    </row>
    <row r="95" spans="1:231" ht="27.75" customHeight="1" x14ac:dyDescent="0.2">
      <c r="A95" s="7"/>
      <c r="B95" s="25" t="s">
        <v>285</v>
      </c>
      <c r="C95" s="26" t="s">
        <v>286</v>
      </c>
      <c r="D95" s="19">
        <v>168.07</v>
      </c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</row>
    <row r="96" spans="1:231" ht="66" customHeight="1" x14ac:dyDescent="0.2">
      <c r="A96" s="7" t="s">
        <v>267</v>
      </c>
      <c r="B96" s="25"/>
      <c r="C96" s="26" t="s">
        <v>38</v>
      </c>
      <c r="D96" s="19">
        <f>D97</f>
        <v>322.75736000000001</v>
      </c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  <c r="GJ96" s="24"/>
      <c r="GK96" s="24"/>
      <c r="GL96" s="24"/>
      <c r="GM96" s="24"/>
      <c r="GN96" s="24"/>
      <c r="GO96" s="24"/>
      <c r="GP96" s="24"/>
      <c r="GQ96" s="24"/>
      <c r="GR96" s="24"/>
      <c r="GS96" s="24"/>
      <c r="GT96" s="24"/>
      <c r="GU96" s="24"/>
      <c r="GV96" s="24"/>
      <c r="GW96" s="24"/>
      <c r="GX96" s="24"/>
      <c r="GY96" s="24"/>
      <c r="GZ96" s="24"/>
      <c r="HA96" s="24"/>
      <c r="HB96" s="24"/>
      <c r="HC96" s="24"/>
      <c r="HD96" s="24"/>
      <c r="HE96" s="24"/>
      <c r="HF96" s="24"/>
      <c r="HG96" s="24"/>
      <c r="HH96" s="24"/>
      <c r="HI96" s="24"/>
      <c r="HJ96" s="24"/>
      <c r="HK96" s="24"/>
      <c r="HL96" s="24"/>
      <c r="HM96" s="24"/>
      <c r="HN96" s="24"/>
      <c r="HO96" s="24"/>
      <c r="HP96" s="24"/>
      <c r="HQ96" s="24"/>
      <c r="HR96" s="24"/>
      <c r="HS96" s="24"/>
      <c r="HT96" s="24"/>
      <c r="HU96" s="24"/>
      <c r="HV96" s="24"/>
      <c r="HW96" s="24"/>
    </row>
    <row r="97" spans="1:231" ht="15" customHeight="1" x14ac:dyDescent="0.2">
      <c r="A97" s="7"/>
      <c r="B97" s="25" t="s">
        <v>293</v>
      </c>
      <c r="C97" s="26" t="s">
        <v>294</v>
      </c>
      <c r="D97" s="19">
        <v>322.75736000000001</v>
      </c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  <c r="GJ97" s="24"/>
      <c r="GK97" s="24"/>
      <c r="GL97" s="24"/>
      <c r="GM97" s="24"/>
      <c r="GN97" s="24"/>
      <c r="GO97" s="24"/>
      <c r="GP97" s="24"/>
      <c r="GQ97" s="24"/>
      <c r="GR97" s="24"/>
      <c r="GS97" s="24"/>
      <c r="GT97" s="24"/>
      <c r="GU97" s="24"/>
      <c r="GV97" s="24"/>
      <c r="GW97" s="24"/>
      <c r="GX97" s="24"/>
      <c r="GY97" s="24"/>
      <c r="GZ97" s="24"/>
      <c r="HA97" s="24"/>
      <c r="HB97" s="24"/>
      <c r="HC97" s="24"/>
      <c r="HD97" s="24"/>
      <c r="HE97" s="24"/>
      <c r="HF97" s="24"/>
      <c r="HG97" s="24"/>
      <c r="HH97" s="24"/>
      <c r="HI97" s="24"/>
      <c r="HJ97" s="24"/>
      <c r="HK97" s="24"/>
      <c r="HL97" s="24"/>
      <c r="HM97" s="24"/>
      <c r="HN97" s="24"/>
      <c r="HO97" s="24"/>
      <c r="HP97" s="24"/>
      <c r="HQ97" s="24"/>
      <c r="HR97" s="24"/>
      <c r="HS97" s="24"/>
      <c r="HT97" s="24"/>
      <c r="HU97" s="24"/>
      <c r="HV97" s="24"/>
      <c r="HW97" s="24"/>
    </row>
    <row r="98" spans="1:231" ht="42" customHeight="1" x14ac:dyDescent="0.2">
      <c r="A98" s="7" t="s">
        <v>269</v>
      </c>
      <c r="B98" s="25"/>
      <c r="C98" s="26" t="s">
        <v>40</v>
      </c>
      <c r="D98" s="19">
        <f>D99</f>
        <v>1726.03592</v>
      </c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  <c r="GV98" s="30"/>
      <c r="GW98" s="30"/>
      <c r="GX98" s="30"/>
      <c r="GY98" s="30"/>
      <c r="GZ98" s="30"/>
      <c r="HA98" s="30"/>
      <c r="HB98" s="30"/>
      <c r="HC98" s="30"/>
      <c r="HD98" s="30"/>
      <c r="HE98" s="30"/>
      <c r="HF98" s="30"/>
      <c r="HG98" s="30"/>
      <c r="HH98" s="30"/>
      <c r="HI98" s="30"/>
      <c r="HJ98" s="30"/>
      <c r="HK98" s="30"/>
      <c r="HL98" s="30"/>
      <c r="HM98" s="30"/>
      <c r="HN98" s="30"/>
      <c r="HO98" s="30"/>
      <c r="HP98" s="30"/>
      <c r="HQ98" s="30"/>
      <c r="HR98" s="30"/>
      <c r="HS98" s="30"/>
      <c r="HT98" s="30"/>
      <c r="HU98" s="30"/>
      <c r="HV98" s="30"/>
      <c r="HW98" s="30"/>
    </row>
    <row r="99" spans="1:231" ht="56.25" customHeight="1" x14ac:dyDescent="0.2">
      <c r="A99" s="37" t="s">
        <v>270</v>
      </c>
      <c r="B99" s="38"/>
      <c r="C99" s="18" t="s">
        <v>41</v>
      </c>
      <c r="D99" s="19">
        <f>SUM(D100:D102)</f>
        <v>1726.03592</v>
      </c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4"/>
      <c r="FK99" s="24"/>
      <c r="FL99" s="24"/>
      <c r="FM99" s="24"/>
      <c r="FN99" s="24"/>
      <c r="FO99" s="24"/>
      <c r="FP99" s="24"/>
      <c r="FQ99" s="24"/>
      <c r="FR99" s="24"/>
      <c r="FS99" s="24"/>
      <c r="FT99" s="24"/>
      <c r="FU99" s="24"/>
      <c r="FV99" s="24"/>
      <c r="FW99" s="24"/>
      <c r="FX99" s="24"/>
      <c r="FY99" s="24"/>
      <c r="FZ99" s="24"/>
      <c r="GA99" s="24"/>
      <c r="GB99" s="24"/>
      <c r="GC99" s="24"/>
      <c r="GD99" s="24"/>
      <c r="GE99" s="24"/>
      <c r="GF99" s="24"/>
      <c r="GG99" s="24"/>
      <c r="GH99" s="24"/>
      <c r="GI99" s="24"/>
      <c r="GJ99" s="24"/>
      <c r="GK99" s="24"/>
      <c r="GL99" s="24"/>
      <c r="GM99" s="24"/>
      <c r="GN99" s="24"/>
      <c r="GO99" s="24"/>
      <c r="GP99" s="24"/>
      <c r="GQ99" s="24"/>
      <c r="GR99" s="24"/>
      <c r="GS99" s="24"/>
      <c r="GT99" s="24"/>
      <c r="GU99" s="24"/>
      <c r="GV99" s="24"/>
      <c r="GW99" s="24"/>
      <c r="GX99" s="24"/>
      <c r="GY99" s="24"/>
      <c r="GZ99" s="24"/>
      <c r="HA99" s="24"/>
      <c r="HB99" s="24"/>
      <c r="HC99" s="24"/>
      <c r="HD99" s="24"/>
      <c r="HE99" s="24"/>
      <c r="HF99" s="24"/>
      <c r="HG99" s="24"/>
      <c r="HH99" s="24"/>
      <c r="HI99" s="24"/>
      <c r="HJ99" s="24"/>
      <c r="HK99" s="24"/>
      <c r="HL99" s="24"/>
      <c r="HM99" s="24"/>
      <c r="HN99" s="24"/>
      <c r="HO99" s="24"/>
      <c r="HP99" s="24"/>
      <c r="HQ99" s="24"/>
      <c r="HR99" s="24"/>
      <c r="HS99" s="24"/>
      <c r="HT99" s="24"/>
      <c r="HU99" s="24"/>
      <c r="HV99" s="24"/>
      <c r="HW99" s="24"/>
    </row>
    <row r="100" spans="1:231" ht="42" customHeight="1" x14ac:dyDescent="0.2">
      <c r="A100" s="37"/>
      <c r="B100" s="25" t="s">
        <v>283</v>
      </c>
      <c r="C100" s="26" t="s">
        <v>284</v>
      </c>
      <c r="D100" s="19">
        <v>23.635919999999999</v>
      </c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  <c r="FO100" s="24"/>
      <c r="FP100" s="24"/>
      <c r="FQ100" s="24"/>
      <c r="FR100" s="24"/>
      <c r="FS100" s="24"/>
      <c r="FT100" s="24"/>
      <c r="FU100" s="24"/>
      <c r="FV100" s="24"/>
      <c r="FW100" s="24"/>
      <c r="FX100" s="24"/>
      <c r="FY100" s="24"/>
      <c r="FZ100" s="24"/>
      <c r="GA100" s="24"/>
      <c r="GB100" s="24"/>
      <c r="GC100" s="24"/>
      <c r="GD100" s="24"/>
      <c r="GE100" s="24"/>
      <c r="GF100" s="24"/>
      <c r="GG100" s="24"/>
      <c r="GH100" s="24"/>
      <c r="GI100" s="24"/>
      <c r="GJ100" s="24"/>
      <c r="GK100" s="24"/>
      <c r="GL100" s="24"/>
      <c r="GM100" s="24"/>
      <c r="GN100" s="24"/>
      <c r="GO100" s="24"/>
      <c r="GP100" s="24"/>
      <c r="GQ100" s="24"/>
      <c r="GR100" s="24"/>
      <c r="GS100" s="24"/>
      <c r="GT100" s="24"/>
      <c r="GU100" s="24"/>
      <c r="GV100" s="24"/>
      <c r="GW100" s="24"/>
      <c r="GX100" s="24"/>
      <c r="GY100" s="24"/>
      <c r="GZ100" s="24"/>
      <c r="HA100" s="24"/>
      <c r="HB100" s="24"/>
      <c r="HC100" s="24"/>
      <c r="HD100" s="24"/>
      <c r="HE100" s="24"/>
      <c r="HF100" s="24"/>
      <c r="HG100" s="24"/>
      <c r="HH100" s="24"/>
      <c r="HI100" s="24"/>
      <c r="HJ100" s="24"/>
      <c r="HK100" s="24"/>
      <c r="HL100" s="24"/>
      <c r="HM100" s="24"/>
      <c r="HN100" s="24"/>
      <c r="HO100" s="24"/>
      <c r="HP100" s="24"/>
      <c r="HQ100" s="24"/>
      <c r="HR100" s="24"/>
      <c r="HS100" s="24"/>
      <c r="HT100" s="24"/>
      <c r="HU100" s="24"/>
      <c r="HV100" s="24"/>
      <c r="HW100" s="24"/>
    </row>
    <row r="101" spans="1:231" ht="15" customHeight="1" x14ac:dyDescent="0.2">
      <c r="A101" s="37"/>
      <c r="B101" s="25" t="s">
        <v>287</v>
      </c>
      <c r="C101" s="26" t="s">
        <v>288</v>
      </c>
      <c r="D101" s="19">
        <v>1165.4000000000001</v>
      </c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/>
      <c r="FU101" s="24"/>
      <c r="FV101" s="24"/>
      <c r="FW101" s="24"/>
      <c r="FX101" s="24"/>
      <c r="FY101" s="24"/>
      <c r="FZ101" s="24"/>
      <c r="GA101" s="24"/>
      <c r="GB101" s="24"/>
      <c r="GC101" s="24"/>
      <c r="GD101" s="24"/>
      <c r="GE101" s="24"/>
      <c r="GF101" s="24"/>
      <c r="GG101" s="24"/>
      <c r="GH101" s="24"/>
      <c r="GI101" s="24"/>
      <c r="GJ101" s="24"/>
      <c r="GK101" s="24"/>
      <c r="GL101" s="24"/>
      <c r="GM101" s="24"/>
      <c r="GN101" s="24"/>
      <c r="GO101" s="24"/>
      <c r="GP101" s="24"/>
      <c r="GQ101" s="24"/>
      <c r="GR101" s="24"/>
      <c r="GS101" s="24"/>
      <c r="GT101" s="24"/>
      <c r="GU101" s="24"/>
      <c r="GV101" s="24"/>
      <c r="GW101" s="24"/>
      <c r="GX101" s="24"/>
      <c r="GY101" s="24"/>
      <c r="GZ101" s="24"/>
      <c r="HA101" s="24"/>
      <c r="HB101" s="24"/>
      <c r="HC101" s="24"/>
      <c r="HD101" s="24"/>
      <c r="HE101" s="24"/>
      <c r="HF101" s="24"/>
      <c r="HG101" s="24"/>
      <c r="HH101" s="24"/>
      <c r="HI101" s="24"/>
      <c r="HJ101" s="24"/>
      <c r="HK101" s="24"/>
      <c r="HL101" s="24"/>
      <c r="HM101" s="24"/>
      <c r="HN101" s="24"/>
      <c r="HO101" s="24"/>
      <c r="HP101" s="24"/>
      <c r="HQ101" s="24"/>
      <c r="HR101" s="24"/>
      <c r="HS101" s="24"/>
      <c r="HT101" s="24"/>
      <c r="HU101" s="24"/>
      <c r="HV101" s="24"/>
      <c r="HW101" s="24"/>
    </row>
    <row r="102" spans="1:231" ht="27.75" customHeight="1" x14ac:dyDescent="0.2">
      <c r="A102" s="37"/>
      <c r="B102" s="25" t="s">
        <v>281</v>
      </c>
      <c r="C102" s="26" t="s">
        <v>282</v>
      </c>
      <c r="D102" s="19">
        <v>537</v>
      </c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  <c r="GJ102" s="24"/>
      <c r="GK102" s="24"/>
      <c r="GL102" s="24"/>
      <c r="GM102" s="24"/>
      <c r="GN102" s="24"/>
      <c r="GO102" s="24"/>
      <c r="GP102" s="24"/>
      <c r="GQ102" s="24"/>
      <c r="GR102" s="24"/>
      <c r="GS102" s="24"/>
      <c r="GT102" s="24"/>
      <c r="GU102" s="24"/>
      <c r="GV102" s="24"/>
      <c r="GW102" s="24"/>
      <c r="GX102" s="24"/>
      <c r="GY102" s="24"/>
      <c r="GZ102" s="24"/>
      <c r="HA102" s="24"/>
      <c r="HB102" s="24"/>
      <c r="HC102" s="24"/>
      <c r="HD102" s="24"/>
      <c r="HE102" s="24"/>
      <c r="HF102" s="24"/>
      <c r="HG102" s="24"/>
      <c r="HH102" s="24"/>
      <c r="HI102" s="24"/>
      <c r="HJ102" s="24"/>
      <c r="HK102" s="24"/>
      <c r="HL102" s="24"/>
      <c r="HM102" s="24"/>
      <c r="HN102" s="24"/>
      <c r="HO102" s="24"/>
      <c r="HP102" s="24"/>
      <c r="HQ102" s="24"/>
      <c r="HR102" s="24"/>
      <c r="HS102" s="24"/>
      <c r="HT102" s="24"/>
      <c r="HU102" s="24"/>
      <c r="HV102" s="24"/>
      <c r="HW102" s="24"/>
    </row>
    <row r="103" spans="1:231" ht="15" customHeight="1" x14ac:dyDescent="0.2">
      <c r="A103" s="7" t="s">
        <v>271</v>
      </c>
      <c r="B103" s="25"/>
      <c r="C103" s="26" t="s">
        <v>42</v>
      </c>
      <c r="D103" s="19">
        <f>D104+D107+D110</f>
        <v>10436.26872</v>
      </c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O103" s="30"/>
      <c r="HP103" s="30"/>
      <c r="HQ103" s="30"/>
      <c r="HR103" s="30"/>
      <c r="HS103" s="30"/>
      <c r="HT103" s="30"/>
      <c r="HU103" s="30"/>
      <c r="HV103" s="30"/>
      <c r="HW103" s="30"/>
    </row>
    <row r="104" spans="1:231" ht="15" customHeight="1" x14ac:dyDescent="0.2">
      <c r="A104" s="7" t="s">
        <v>272</v>
      </c>
      <c r="B104" s="25"/>
      <c r="C104" s="26" t="s">
        <v>43</v>
      </c>
      <c r="D104" s="19">
        <f>D105</f>
        <v>529.07399999999996</v>
      </c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  <c r="HP104" s="30"/>
      <c r="HQ104" s="30"/>
      <c r="HR104" s="30"/>
      <c r="HS104" s="30"/>
      <c r="HT104" s="30"/>
      <c r="HU104" s="30"/>
      <c r="HV104" s="30"/>
      <c r="HW104" s="30"/>
    </row>
    <row r="105" spans="1:231" ht="51" x14ac:dyDescent="0.2">
      <c r="A105" s="7" t="s">
        <v>273</v>
      </c>
      <c r="B105" s="25"/>
      <c r="C105" s="39" t="s">
        <v>44</v>
      </c>
      <c r="D105" s="19">
        <f>D106</f>
        <v>529.07399999999996</v>
      </c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</row>
    <row r="106" spans="1:231" ht="15" customHeight="1" x14ac:dyDescent="0.2">
      <c r="A106" s="7"/>
      <c r="B106" s="25" t="s">
        <v>287</v>
      </c>
      <c r="C106" s="26" t="s">
        <v>288</v>
      </c>
      <c r="D106" s="19">
        <v>529.07399999999996</v>
      </c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</row>
    <row r="107" spans="1:231" ht="16.5" customHeight="1" x14ac:dyDescent="0.2">
      <c r="A107" s="7" t="s">
        <v>274</v>
      </c>
      <c r="B107" s="25"/>
      <c r="C107" s="26" t="s">
        <v>45</v>
      </c>
      <c r="D107" s="19">
        <f>D108</f>
        <v>3460.54234</v>
      </c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  <c r="HW107" s="30"/>
    </row>
    <row r="108" spans="1:231" ht="27" customHeight="1" x14ac:dyDescent="0.2">
      <c r="A108" s="37" t="s">
        <v>275</v>
      </c>
      <c r="B108" s="38"/>
      <c r="C108" s="18" t="s">
        <v>5</v>
      </c>
      <c r="D108" s="19">
        <f>D109</f>
        <v>3460.54234</v>
      </c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0"/>
      <c r="FK108" s="40"/>
      <c r="FL108" s="40"/>
      <c r="FM108" s="40"/>
      <c r="FN108" s="40"/>
      <c r="FO108" s="40"/>
      <c r="FP108" s="40"/>
      <c r="FQ108" s="40"/>
      <c r="FR108" s="40"/>
      <c r="FS108" s="40"/>
      <c r="FT108" s="40"/>
      <c r="FU108" s="40"/>
      <c r="FV108" s="40"/>
      <c r="FW108" s="40"/>
      <c r="FX108" s="40"/>
      <c r="FY108" s="40"/>
      <c r="FZ108" s="40"/>
      <c r="GA108" s="40"/>
      <c r="GB108" s="40"/>
      <c r="GC108" s="40"/>
      <c r="GD108" s="40"/>
      <c r="GE108" s="40"/>
      <c r="GF108" s="40"/>
      <c r="GG108" s="40"/>
      <c r="GH108" s="40"/>
      <c r="GI108" s="40"/>
      <c r="GJ108" s="40"/>
      <c r="GK108" s="40"/>
      <c r="GL108" s="40"/>
      <c r="GM108" s="40"/>
      <c r="GN108" s="40"/>
      <c r="GO108" s="40"/>
      <c r="GP108" s="40"/>
      <c r="GQ108" s="40"/>
      <c r="GR108" s="40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  <c r="HP108" s="40"/>
      <c r="HQ108" s="40"/>
      <c r="HR108" s="40"/>
      <c r="HS108" s="40"/>
      <c r="HT108" s="40"/>
      <c r="HU108" s="40"/>
      <c r="HV108" s="40"/>
      <c r="HW108" s="40"/>
    </row>
    <row r="109" spans="1:231" ht="27" customHeight="1" x14ac:dyDescent="0.2">
      <c r="A109" s="37"/>
      <c r="B109" s="25" t="s">
        <v>281</v>
      </c>
      <c r="C109" s="26" t="s">
        <v>282</v>
      </c>
      <c r="D109" s="19">
        <v>3460.54234</v>
      </c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</row>
    <row r="110" spans="1:231" ht="27" customHeight="1" x14ac:dyDescent="0.2">
      <c r="A110" s="7" t="s">
        <v>276</v>
      </c>
      <c r="B110" s="25"/>
      <c r="C110" s="26" t="s">
        <v>46</v>
      </c>
      <c r="D110" s="19">
        <f>D111+D113+D115</f>
        <v>6446.6523799999995</v>
      </c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 s="29"/>
      <c r="DU110" s="29"/>
      <c r="DV110" s="29"/>
      <c r="DW110" s="29"/>
      <c r="DX110" s="29"/>
      <c r="DY110" s="29"/>
      <c r="DZ110" s="29"/>
      <c r="EA110" s="29"/>
      <c r="EB110" s="29"/>
      <c r="EC110" s="29"/>
      <c r="ED110" s="29"/>
      <c r="EE110" s="29"/>
      <c r="EF110" s="29"/>
      <c r="EG110" s="29"/>
      <c r="EH110" s="29"/>
      <c r="EI110" s="29"/>
      <c r="EJ110" s="29"/>
      <c r="EK110" s="29"/>
      <c r="EL110" s="29"/>
      <c r="EM110" s="29"/>
      <c r="EN110" s="29"/>
      <c r="EO110" s="29"/>
      <c r="EP110" s="29"/>
      <c r="EQ110" s="29"/>
      <c r="ER110" s="29"/>
      <c r="ES110" s="29"/>
      <c r="ET110" s="29"/>
      <c r="EU110" s="29"/>
      <c r="EV110" s="29"/>
      <c r="EW110" s="29"/>
      <c r="EX110" s="29"/>
      <c r="EY110" s="29"/>
      <c r="EZ110" s="29"/>
      <c r="FA110" s="29"/>
      <c r="FB110" s="29"/>
      <c r="FC110" s="29"/>
      <c r="FD110" s="29"/>
      <c r="FE110" s="29"/>
      <c r="FF110" s="29"/>
      <c r="FG110" s="29"/>
      <c r="FH110" s="29"/>
      <c r="FI110" s="29"/>
      <c r="FJ110" s="29"/>
      <c r="FK110" s="29"/>
      <c r="FL110" s="29"/>
      <c r="FM110" s="29"/>
      <c r="FN110" s="29"/>
      <c r="FO110" s="29"/>
      <c r="FP110" s="29"/>
      <c r="FQ110" s="29"/>
      <c r="FR110" s="29"/>
      <c r="FS110" s="29"/>
      <c r="FT110" s="29"/>
      <c r="FU110" s="29"/>
      <c r="FV110" s="29"/>
      <c r="FW110" s="29"/>
      <c r="FX110" s="29"/>
      <c r="FY110" s="29"/>
      <c r="FZ110" s="29"/>
      <c r="GA110" s="29"/>
      <c r="GB110" s="29"/>
      <c r="GC110" s="29"/>
      <c r="GD110" s="29"/>
      <c r="GE110" s="29"/>
      <c r="GF110" s="29"/>
      <c r="GG110" s="29"/>
      <c r="GH110" s="29"/>
      <c r="GI110" s="29"/>
      <c r="GJ110" s="29"/>
      <c r="GK110" s="29"/>
      <c r="GL110" s="29"/>
      <c r="GM110" s="29"/>
      <c r="GN110" s="29"/>
      <c r="GO110" s="29"/>
      <c r="GP110" s="29"/>
      <c r="GQ110" s="29"/>
      <c r="GR110" s="29"/>
      <c r="GS110" s="29"/>
      <c r="GT110" s="29"/>
      <c r="GU110" s="29"/>
      <c r="GV110" s="29"/>
      <c r="GW110" s="29"/>
      <c r="GX110" s="29"/>
      <c r="GY110" s="29"/>
      <c r="GZ110" s="29"/>
      <c r="HA110" s="29"/>
      <c r="HB110" s="29"/>
      <c r="HC110" s="29"/>
      <c r="HD110" s="29"/>
      <c r="HE110" s="29"/>
      <c r="HF110" s="29"/>
      <c r="HG110" s="29"/>
      <c r="HH110" s="29"/>
      <c r="HI110" s="29"/>
      <c r="HJ110" s="29"/>
      <c r="HK110" s="29"/>
      <c r="HL110" s="29"/>
      <c r="HM110" s="29"/>
      <c r="HN110" s="29"/>
      <c r="HO110" s="29"/>
      <c r="HP110" s="29"/>
      <c r="HQ110" s="29"/>
      <c r="HR110" s="29"/>
      <c r="HS110" s="29"/>
      <c r="HT110" s="29"/>
      <c r="HU110" s="29"/>
      <c r="HV110" s="29"/>
      <c r="HW110" s="29"/>
    </row>
    <row r="111" spans="1:231" ht="29.25" customHeight="1" x14ac:dyDescent="0.2">
      <c r="A111" s="7" t="s">
        <v>277</v>
      </c>
      <c r="B111" s="25"/>
      <c r="C111" s="26" t="s">
        <v>47</v>
      </c>
      <c r="D111" s="19">
        <f>D112</f>
        <v>296.28856000000002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/>
      <c r="FQ111" s="24"/>
      <c r="FR111" s="24"/>
      <c r="FS111" s="24"/>
      <c r="FT111" s="24"/>
      <c r="FU111" s="24"/>
      <c r="FV111" s="24"/>
      <c r="FW111" s="24"/>
      <c r="FX111" s="24"/>
      <c r="FY111" s="24"/>
      <c r="FZ111" s="24"/>
      <c r="GA111" s="24"/>
      <c r="GB111" s="24"/>
      <c r="GC111" s="24"/>
      <c r="GD111" s="24"/>
      <c r="GE111" s="24"/>
      <c r="GF111" s="24"/>
      <c r="GG111" s="24"/>
      <c r="GH111" s="24"/>
      <c r="GI111" s="24"/>
      <c r="GJ111" s="24"/>
      <c r="GK111" s="24"/>
      <c r="GL111" s="24"/>
      <c r="GM111" s="24"/>
      <c r="GN111" s="24"/>
      <c r="GO111" s="24"/>
      <c r="GP111" s="24"/>
      <c r="GQ111" s="24"/>
      <c r="GR111" s="24"/>
      <c r="GS111" s="24"/>
      <c r="GT111" s="24"/>
      <c r="GU111" s="24"/>
      <c r="GV111" s="24"/>
      <c r="GW111" s="24"/>
      <c r="GX111" s="24"/>
      <c r="GY111" s="24"/>
      <c r="GZ111" s="24"/>
      <c r="HA111" s="24"/>
      <c r="HB111" s="24"/>
      <c r="HC111" s="24"/>
      <c r="HD111" s="24"/>
      <c r="HE111" s="24"/>
      <c r="HF111" s="24"/>
      <c r="HG111" s="24"/>
      <c r="HH111" s="24"/>
      <c r="HI111" s="24"/>
      <c r="HJ111" s="24"/>
      <c r="HK111" s="24"/>
      <c r="HL111" s="24"/>
      <c r="HM111" s="24"/>
      <c r="HN111" s="24"/>
      <c r="HO111" s="24"/>
      <c r="HP111" s="24"/>
      <c r="HQ111" s="24"/>
      <c r="HR111" s="24"/>
      <c r="HS111" s="24"/>
      <c r="HT111" s="24"/>
      <c r="HU111" s="24"/>
      <c r="HV111" s="24"/>
      <c r="HW111" s="24"/>
    </row>
    <row r="112" spans="1:231" ht="27.75" customHeight="1" x14ac:dyDescent="0.2">
      <c r="A112" s="7"/>
      <c r="B112" s="25" t="s">
        <v>285</v>
      </c>
      <c r="C112" s="26" t="s">
        <v>286</v>
      </c>
      <c r="D112" s="19">
        <v>296.28856000000002</v>
      </c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4"/>
      <c r="FK112" s="24"/>
      <c r="FL112" s="24"/>
      <c r="FM112" s="24"/>
      <c r="FN112" s="24"/>
      <c r="FO112" s="24"/>
      <c r="FP112" s="24"/>
      <c r="FQ112" s="24"/>
      <c r="FR112" s="24"/>
      <c r="FS112" s="24"/>
      <c r="FT112" s="24"/>
      <c r="FU112" s="24"/>
      <c r="FV112" s="24"/>
      <c r="FW112" s="24"/>
      <c r="FX112" s="24"/>
      <c r="FY112" s="24"/>
      <c r="FZ112" s="24"/>
      <c r="GA112" s="24"/>
      <c r="GB112" s="24"/>
      <c r="GC112" s="24"/>
      <c r="GD112" s="24"/>
      <c r="GE112" s="24"/>
      <c r="GF112" s="24"/>
      <c r="GG112" s="24"/>
      <c r="GH112" s="24"/>
      <c r="GI112" s="24"/>
      <c r="GJ112" s="24"/>
      <c r="GK112" s="24"/>
      <c r="GL112" s="24"/>
      <c r="GM112" s="24"/>
      <c r="GN112" s="24"/>
      <c r="GO112" s="24"/>
      <c r="GP112" s="24"/>
      <c r="GQ112" s="24"/>
      <c r="GR112" s="24"/>
      <c r="GS112" s="24"/>
      <c r="GT112" s="24"/>
      <c r="GU112" s="24"/>
      <c r="GV112" s="24"/>
      <c r="GW112" s="24"/>
      <c r="GX112" s="24"/>
      <c r="GY112" s="24"/>
      <c r="GZ112" s="24"/>
      <c r="HA112" s="24"/>
      <c r="HB112" s="24"/>
      <c r="HC112" s="24"/>
      <c r="HD112" s="24"/>
      <c r="HE112" s="24"/>
      <c r="HF112" s="24"/>
      <c r="HG112" s="24"/>
      <c r="HH112" s="24"/>
      <c r="HI112" s="24"/>
      <c r="HJ112" s="24"/>
      <c r="HK112" s="24"/>
      <c r="HL112" s="24"/>
      <c r="HM112" s="24"/>
      <c r="HN112" s="24"/>
      <c r="HO112" s="24"/>
      <c r="HP112" s="24"/>
      <c r="HQ112" s="24"/>
      <c r="HR112" s="24"/>
      <c r="HS112" s="24"/>
      <c r="HT112" s="24"/>
      <c r="HU112" s="24"/>
      <c r="HV112" s="24"/>
      <c r="HW112" s="24"/>
    </row>
    <row r="113" spans="1:231" ht="65.25" customHeight="1" x14ac:dyDescent="0.2">
      <c r="A113" s="7" t="s">
        <v>278</v>
      </c>
      <c r="B113" s="25"/>
      <c r="C113" s="26" t="s">
        <v>48</v>
      </c>
      <c r="D113" s="19">
        <f>D114</f>
        <v>6002.9017999999996</v>
      </c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4"/>
      <c r="FK113" s="24"/>
      <c r="FL113" s="24"/>
      <c r="FM113" s="24"/>
      <c r="FN113" s="24"/>
      <c r="FO113" s="24"/>
      <c r="FP113" s="24"/>
      <c r="FQ113" s="24"/>
      <c r="FR113" s="24"/>
      <c r="FS113" s="24"/>
      <c r="FT113" s="24"/>
      <c r="FU113" s="24"/>
      <c r="FV113" s="24"/>
      <c r="FW113" s="24"/>
      <c r="FX113" s="24"/>
      <c r="FY113" s="24"/>
      <c r="FZ113" s="24"/>
      <c r="GA113" s="24"/>
      <c r="GB113" s="24"/>
      <c r="GC113" s="24"/>
      <c r="GD113" s="24"/>
      <c r="GE113" s="24"/>
      <c r="GF113" s="24"/>
      <c r="GG113" s="24"/>
      <c r="GH113" s="24"/>
      <c r="GI113" s="24"/>
      <c r="GJ113" s="24"/>
      <c r="GK113" s="24"/>
      <c r="GL113" s="24"/>
      <c r="GM113" s="24"/>
      <c r="GN113" s="24"/>
      <c r="GO113" s="24"/>
      <c r="GP113" s="24"/>
      <c r="GQ113" s="24"/>
      <c r="GR113" s="24"/>
      <c r="GS113" s="24"/>
      <c r="GT113" s="24"/>
      <c r="GU113" s="24"/>
      <c r="GV113" s="24"/>
      <c r="GW113" s="24"/>
      <c r="GX113" s="24"/>
      <c r="GY113" s="24"/>
      <c r="GZ113" s="24"/>
      <c r="HA113" s="24"/>
      <c r="HB113" s="24"/>
      <c r="HC113" s="24"/>
      <c r="HD113" s="24"/>
      <c r="HE113" s="24"/>
      <c r="HF113" s="24"/>
      <c r="HG113" s="24"/>
      <c r="HH113" s="24"/>
      <c r="HI113" s="24"/>
      <c r="HJ113" s="24"/>
      <c r="HK113" s="24"/>
      <c r="HL113" s="24"/>
      <c r="HM113" s="24"/>
      <c r="HN113" s="24"/>
      <c r="HO113" s="24"/>
      <c r="HP113" s="24"/>
      <c r="HQ113" s="24"/>
      <c r="HR113" s="24"/>
      <c r="HS113" s="24"/>
      <c r="HT113" s="24"/>
      <c r="HU113" s="24"/>
      <c r="HV113" s="24"/>
      <c r="HW113" s="24"/>
    </row>
    <row r="114" spans="1:231" ht="27" customHeight="1" x14ac:dyDescent="0.2">
      <c r="A114" s="7"/>
      <c r="B114" s="25" t="s">
        <v>298</v>
      </c>
      <c r="C114" s="26" t="s">
        <v>299</v>
      </c>
      <c r="D114" s="19">
        <v>6002.9017999999996</v>
      </c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  <c r="FJ114" s="24"/>
      <c r="FK114" s="24"/>
      <c r="FL114" s="24"/>
      <c r="FM114" s="24"/>
      <c r="FN114" s="24"/>
      <c r="FO114" s="24"/>
      <c r="FP114" s="24"/>
      <c r="FQ114" s="24"/>
      <c r="FR114" s="24"/>
      <c r="FS114" s="24"/>
      <c r="FT114" s="24"/>
      <c r="FU114" s="24"/>
      <c r="FV114" s="24"/>
      <c r="FW114" s="24"/>
      <c r="FX114" s="24"/>
      <c r="FY114" s="24"/>
      <c r="FZ114" s="24"/>
      <c r="GA114" s="24"/>
      <c r="GB114" s="24"/>
      <c r="GC114" s="24"/>
      <c r="GD114" s="24"/>
      <c r="GE114" s="24"/>
      <c r="GF114" s="24"/>
      <c r="GG114" s="24"/>
      <c r="GH114" s="24"/>
      <c r="GI114" s="24"/>
      <c r="GJ114" s="24"/>
      <c r="GK114" s="24"/>
      <c r="GL114" s="24"/>
      <c r="GM114" s="24"/>
      <c r="GN114" s="24"/>
      <c r="GO114" s="24"/>
      <c r="GP114" s="24"/>
      <c r="GQ114" s="24"/>
      <c r="GR114" s="24"/>
      <c r="GS114" s="24"/>
      <c r="GT114" s="24"/>
      <c r="GU114" s="24"/>
      <c r="GV114" s="24"/>
      <c r="GW114" s="24"/>
      <c r="GX114" s="24"/>
      <c r="GY114" s="24"/>
      <c r="GZ114" s="24"/>
      <c r="HA114" s="24"/>
      <c r="HB114" s="24"/>
      <c r="HC114" s="24"/>
      <c r="HD114" s="24"/>
      <c r="HE114" s="24"/>
      <c r="HF114" s="24"/>
      <c r="HG114" s="24"/>
      <c r="HH114" s="24"/>
      <c r="HI114" s="24"/>
      <c r="HJ114" s="24"/>
      <c r="HK114" s="24"/>
      <c r="HL114" s="24"/>
      <c r="HM114" s="24"/>
      <c r="HN114" s="24"/>
      <c r="HO114" s="24"/>
      <c r="HP114" s="24"/>
      <c r="HQ114" s="24"/>
      <c r="HR114" s="24"/>
      <c r="HS114" s="24"/>
      <c r="HT114" s="24"/>
      <c r="HU114" s="24"/>
      <c r="HV114" s="24"/>
      <c r="HW114" s="24"/>
    </row>
    <row r="115" spans="1:231" ht="53.25" customHeight="1" x14ac:dyDescent="0.2">
      <c r="A115" s="7" t="s">
        <v>279</v>
      </c>
      <c r="B115" s="25"/>
      <c r="C115" s="26" t="s">
        <v>49</v>
      </c>
      <c r="D115" s="19">
        <f>SUM(D116:D117)</f>
        <v>147.46202000000002</v>
      </c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  <c r="FJ115" s="24"/>
      <c r="FK115" s="24"/>
      <c r="FL115" s="24"/>
      <c r="FM115" s="24"/>
      <c r="FN115" s="24"/>
      <c r="FO115" s="24"/>
      <c r="FP115" s="24"/>
      <c r="FQ115" s="24"/>
      <c r="FR115" s="24"/>
      <c r="FS115" s="24"/>
      <c r="FT115" s="24"/>
      <c r="FU115" s="24"/>
      <c r="FV115" s="24"/>
      <c r="FW115" s="24"/>
      <c r="FX115" s="24"/>
      <c r="FY115" s="24"/>
      <c r="FZ115" s="24"/>
      <c r="GA115" s="24"/>
      <c r="GB115" s="24"/>
      <c r="GC115" s="24"/>
      <c r="GD115" s="24"/>
      <c r="GE115" s="24"/>
      <c r="GF115" s="24"/>
      <c r="GG115" s="24"/>
      <c r="GH115" s="24"/>
      <c r="GI115" s="24"/>
      <c r="GJ115" s="24"/>
      <c r="GK115" s="24"/>
      <c r="GL115" s="24"/>
      <c r="GM115" s="24"/>
      <c r="GN115" s="24"/>
      <c r="GO115" s="24"/>
      <c r="GP115" s="24"/>
      <c r="GQ115" s="24"/>
      <c r="GR115" s="24"/>
      <c r="GS115" s="24"/>
      <c r="GT115" s="24"/>
      <c r="GU115" s="24"/>
      <c r="GV115" s="24"/>
      <c r="GW115" s="24"/>
      <c r="GX115" s="24"/>
      <c r="GY115" s="24"/>
      <c r="GZ115" s="24"/>
      <c r="HA115" s="24"/>
      <c r="HB115" s="24"/>
      <c r="HC115" s="24"/>
      <c r="HD115" s="24"/>
      <c r="HE115" s="24"/>
      <c r="HF115" s="24"/>
      <c r="HG115" s="24"/>
      <c r="HH115" s="24"/>
      <c r="HI115" s="24"/>
      <c r="HJ115" s="24"/>
      <c r="HK115" s="24"/>
      <c r="HL115" s="24"/>
      <c r="HM115" s="24"/>
      <c r="HN115" s="24"/>
      <c r="HO115" s="24"/>
      <c r="HP115" s="24"/>
      <c r="HQ115" s="24"/>
      <c r="HR115" s="24"/>
      <c r="HS115" s="24"/>
      <c r="HT115" s="24"/>
      <c r="HU115" s="24"/>
      <c r="HV115" s="24"/>
      <c r="HW115" s="24"/>
    </row>
    <row r="116" spans="1:231" ht="42" customHeight="1" x14ac:dyDescent="0.2">
      <c r="A116" s="7"/>
      <c r="B116" s="25" t="s">
        <v>283</v>
      </c>
      <c r="C116" s="26" t="s">
        <v>284</v>
      </c>
      <c r="D116" s="19">
        <v>133.16202000000001</v>
      </c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  <c r="FJ116" s="24"/>
      <c r="FK116" s="24"/>
      <c r="FL116" s="24"/>
      <c r="FM116" s="24"/>
      <c r="FN116" s="24"/>
      <c r="FO116" s="24"/>
      <c r="FP116" s="24"/>
      <c r="FQ116" s="24"/>
      <c r="FR116" s="24"/>
      <c r="FS116" s="24"/>
      <c r="FT116" s="24"/>
      <c r="FU116" s="24"/>
      <c r="FV116" s="24"/>
      <c r="FW116" s="24"/>
      <c r="FX116" s="24"/>
      <c r="FY116" s="24"/>
      <c r="FZ116" s="24"/>
      <c r="GA116" s="24"/>
      <c r="GB116" s="24"/>
      <c r="GC116" s="24"/>
      <c r="GD116" s="24"/>
      <c r="GE116" s="24"/>
      <c r="GF116" s="24"/>
      <c r="GG116" s="24"/>
      <c r="GH116" s="24"/>
      <c r="GI116" s="24"/>
      <c r="GJ116" s="24"/>
      <c r="GK116" s="24"/>
      <c r="GL116" s="24"/>
      <c r="GM116" s="24"/>
      <c r="GN116" s="24"/>
      <c r="GO116" s="24"/>
      <c r="GP116" s="24"/>
      <c r="GQ116" s="24"/>
      <c r="GR116" s="24"/>
      <c r="GS116" s="24"/>
      <c r="GT116" s="24"/>
      <c r="GU116" s="24"/>
      <c r="GV116" s="24"/>
      <c r="GW116" s="24"/>
      <c r="GX116" s="24"/>
      <c r="GY116" s="24"/>
      <c r="GZ116" s="24"/>
      <c r="HA116" s="24"/>
      <c r="HB116" s="24"/>
      <c r="HC116" s="24"/>
      <c r="HD116" s="24"/>
      <c r="HE116" s="24"/>
      <c r="HF116" s="24"/>
      <c r="HG116" s="24"/>
      <c r="HH116" s="24"/>
      <c r="HI116" s="24"/>
      <c r="HJ116" s="24"/>
      <c r="HK116" s="24"/>
      <c r="HL116" s="24"/>
      <c r="HM116" s="24"/>
      <c r="HN116" s="24"/>
      <c r="HO116" s="24"/>
      <c r="HP116" s="24"/>
      <c r="HQ116" s="24"/>
      <c r="HR116" s="24"/>
      <c r="HS116" s="24"/>
      <c r="HT116" s="24"/>
      <c r="HU116" s="24"/>
      <c r="HV116" s="24"/>
      <c r="HW116" s="24"/>
    </row>
    <row r="117" spans="1:231" ht="28.5" customHeight="1" x14ac:dyDescent="0.2">
      <c r="A117" s="7"/>
      <c r="B117" s="25" t="s">
        <v>285</v>
      </c>
      <c r="C117" s="26" t="s">
        <v>286</v>
      </c>
      <c r="D117" s="19">
        <v>14.3</v>
      </c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  <c r="FJ117" s="24"/>
      <c r="FK117" s="24"/>
      <c r="FL117" s="24"/>
      <c r="FM117" s="24"/>
      <c r="FN117" s="24"/>
      <c r="FO117" s="24"/>
      <c r="FP117" s="24"/>
      <c r="FQ117" s="24"/>
      <c r="FR117" s="24"/>
      <c r="FS117" s="24"/>
      <c r="FT117" s="24"/>
      <c r="FU117" s="24"/>
      <c r="FV117" s="24"/>
      <c r="FW117" s="24"/>
      <c r="FX117" s="24"/>
      <c r="FY117" s="24"/>
      <c r="FZ117" s="24"/>
      <c r="GA117" s="24"/>
      <c r="GB117" s="24"/>
      <c r="GC117" s="24"/>
      <c r="GD117" s="24"/>
      <c r="GE117" s="24"/>
      <c r="GF117" s="24"/>
      <c r="GG117" s="24"/>
      <c r="GH117" s="24"/>
      <c r="GI117" s="24"/>
      <c r="GJ117" s="24"/>
      <c r="GK117" s="24"/>
      <c r="GL117" s="24"/>
      <c r="GM117" s="24"/>
      <c r="GN117" s="24"/>
      <c r="GO117" s="24"/>
      <c r="GP117" s="24"/>
      <c r="GQ117" s="24"/>
      <c r="GR117" s="24"/>
      <c r="GS117" s="24"/>
      <c r="GT117" s="24"/>
      <c r="GU117" s="24"/>
      <c r="GV117" s="24"/>
      <c r="GW117" s="24"/>
      <c r="GX117" s="24"/>
      <c r="GY117" s="24"/>
      <c r="GZ117" s="24"/>
      <c r="HA117" s="24"/>
      <c r="HB117" s="24"/>
      <c r="HC117" s="24"/>
      <c r="HD117" s="24"/>
      <c r="HE117" s="24"/>
      <c r="HF117" s="24"/>
      <c r="HG117" s="24"/>
      <c r="HH117" s="24"/>
      <c r="HI117" s="24"/>
      <c r="HJ117" s="24"/>
      <c r="HK117" s="24"/>
      <c r="HL117" s="24"/>
      <c r="HM117" s="24"/>
      <c r="HN117" s="24"/>
      <c r="HO117" s="24"/>
      <c r="HP117" s="24"/>
      <c r="HQ117" s="24"/>
      <c r="HR117" s="24"/>
      <c r="HS117" s="24"/>
      <c r="HT117" s="24"/>
      <c r="HU117" s="24"/>
      <c r="HV117" s="24"/>
      <c r="HW117" s="24"/>
    </row>
    <row r="118" spans="1:231" ht="28.5" customHeight="1" x14ac:dyDescent="0.2">
      <c r="A118" s="13" t="s">
        <v>300</v>
      </c>
      <c r="B118" s="14"/>
      <c r="C118" s="15" t="s">
        <v>50</v>
      </c>
      <c r="D118" s="16">
        <f>D119+D127+D133+D137+D144+D148</f>
        <v>48524.702169999997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  <c r="DT118" s="36"/>
      <c r="DU118" s="36"/>
      <c r="DV118" s="36"/>
      <c r="DW118" s="36"/>
      <c r="DX118" s="36"/>
      <c r="DY118" s="36"/>
      <c r="DZ118" s="36"/>
      <c r="EA118" s="36"/>
      <c r="EB118" s="36"/>
      <c r="EC118" s="36"/>
      <c r="ED118" s="36"/>
      <c r="EE118" s="36"/>
      <c r="EF118" s="36"/>
      <c r="EG118" s="36"/>
      <c r="EH118" s="36"/>
      <c r="EI118" s="36"/>
      <c r="EJ118" s="36"/>
      <c r="EK118" s="36"/>
      <c r="EL118" s="36"/>
      <c r="EM118" s="36"/>
      <c r="EN118" s="36"/>
      <c r="EO118" s="36"/>
      <c r="EP118" s="36"/>
      <c r="EQ118" s="36"/>
      <c r="ER118" s="36"/>
      <c r="ES118" s="36"/>
      <c r="ET118" s="36"/>
      <c r="EU118" s="36"/>
      <c r="EV118" s="36"/>
      <c r="EW118" s="36"/>
      <c r="EX118" s="36"/>
      <c r="EY118" s="36"/>
      <c r="EZ118" s="36"/>
      <c r="FA118" s="36"/>
      <c r="FB118" s="36"/>
      <c r="FC118" s="36"/>
      <c r="FD118" s="36"/>
      <c r="FE118" s="36"/>
      <c r="FF118" s="36"/>
      <c r="FG118" s="36"/>
      <c r="FH118" s="36"/>
      <c r="FI118" s="36"/>
      <c r="FJ118" s="36"/>
      <c r="FK118" s="36"/>
      <c r="FL118" s="36"/>
      <c r="FM118" s="36"/>
      <c r="FN118" s="36"/>
      <c r="FO118" s="36"/>
      <c r="FP118" s="36"/>
      <c r="FQ118" s="36"/>
      <c r="FR118" s="36"/>
      <c r="FS118" s="36"/>
      <c r="FT118" s="36"/>
      <c r="FU118" s="36"/>
      <c r="FV118" s="36"/>
      <c r="FW118" s="36"/>
      <c r="FX118" s="36"/>
      <c r="FY118" s="36"/>
      <c r="FZ118" s="36"/>
      <c r="GA118" s="36"/>
      <c r="GB118" s="36"/>
      <c r="GC118" s="36"/>
      <c r="GD118" s="36"/>
      <c r="GE118" s="36"/>
      <c r="GF118" s="36"/>
      <c r="GG118" s="36"/>
      <c r="GH118" s="36"/>
      <c r="GI118" s="36"/>
      <c r="GJ118" s="36"/>
      <c r="GK118" s="36"/>
      <c r="GL118" s="36"/>
      <c r="GM118" s="36"/>
      <c r="GN118" s="36"/>
      <c r="GO118" s="36"/>
      <c r="GP118" s="36"/>
      <c r="GQ118" s="36"/>
      <c r="GR118" s="36"/>
      <c r="GS118" s="36"/>
      <c r="GT118" s="36"/>
      <c r="GU118" s="36"/>
      <c r="GV118" s="36"/>
      <c r="GW118" s="36"/>
      <c r="GX118" s="36"/>
      <c r="GY118" s="36"/>
      <c r="GZ118" s="36"/>
      <c r="HA118" s="36"/>
      <c r="HB118" s="36"/>
      <c r="HC118" s="36"/>
      <c r="HD118" s="36"/>
      <c r="HE118" s="36"/>
      <c r="HF118" s="36"/>
      <c r="HG118" s="36"/>
      <c r="HH118" s="36"/>
      <c r="HI118" s="36"/>
      <c r="HJ118" s="36"/>
      <c r="HK118" s="36"/>
      <c r="HL118" s="36"/>
      <c r="HM118" s="36"/>
      <c r="HN118" s="36"/>
      <c r="HO118" s="36"/>
      <c r="HP118" s="36"/>
      <c r="HQ118" s="36"/>
      <c r="HR118" s="36"/>
      <c r="HS118" s="36"/>
      <c r="HT118" s="36"/>
      <c r="HU118" s="36"/>
      <c r="HV118" s="36"/>
      <c r="HW118" s="36"/>
    </row>
    <row r="119" spans="1:231" ht="28.5" customHeight="1" x14ac:dyDescent="0.2">
      <c r="A119" s="7" t="s">
        <v>301</v>
      </c>
      <c r="B119" s="6"/>
      <c r="C119" s="18" t="s">
        <v>51</v>
      </c>
      <c r="D119" s="19">
        <f>D120</f>
        <v>27049.68002</v>
      </c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  <c r="HW119" s="30"/>
    </row>
    <row r="120" spans="1:231" ht="15" customHeight="1" x14ac:dyDescent="0.2">
      <c r="A120" s="7" t="s">
        <v>302</v>
      </c>
      <c r="B120" s="25"/>
      <c r="C120" s="18" t="s">
        <v>52</v>
      </c>
      <c r="D120" s="19">
        <f>D121+D123+D125</f>
        <v>27049.68002</v>
      </c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</row>
    <row r="121" spans="1:231" ht="27.75" customHeight="1" x14ac:dyDescent="0.2">
      <c r="A121" s="7" t="s">
        <v>303</v>
      </c>
      <c r="B121" s="6"/>
      <c r="C121" s="18" t="s">
        <v>53</v>
      </c>
      <c r="D121" s="19">
        <f>D122</f>
        <v>21879.35527</v>
      </c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4"/>
      <c r="ES121" s="34"/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4"/>
      <c r="FF121" s="34"/>
      <c r="FG121" s="34"/>
      <c r="FH121" s="34"/>
      <c r="FI121" s="34"/>
      <c r="FJ121" s="34"/>
      <c r="FK121" s="34"/>
      <c r="FL121" s="34"/>
      <c r="FM121" s="34"/>
      <c r="FN121" s="34"/>
      <c r="FO121" s="34"/>
      <c r="FP121" s="34"/>
      <c r="FQ121" s="34"/>
      <c r="FR121" s="34"/>
      <c r="FS121" s="34"/>
      <c r="FT121" s="34"/>
      <c r="FU121" s="34"/>
      <c r="FV121" s="34"/>
      <c r="FW121" s="34"/>
      <c r="FX121" s="34"/>
      <c r="FY121" s="34"/>
      <c r="FZ121" s="34"/>
      <c r="GA121" s="34"/>
      <c r="GB121" s="34"/>
      <c r="GC121" s="34"/>
      <c r="GD121" s="34"/>
      <c r="GE121" s="34"/>
      <c r="GF121" s="34"/>
      <c r="GG121" s="34"/>
      <c r="GH121" s="34"/>
      <c r="GI121" s="34"/>
      <c r="GJ121" s="34"/>
      <c r="GK121" s="34"/>
      <c r="GL121" s="34"/>
      <c r="GM121" s="34"/>
      <c r="GN121" s="34"/>
      <c r="GO121" s="34"/>
      <c r="GP121" s="34"/>
      <c r="GQ121" s="34"/>
      <c r="GR121" s="34"/>
      <c r="GS121" s="34"/>
      <c r="GT121" s="34"/>
      <c r="GU121" s="34"/>
      <c r="GV121" s="34"/>
      <c r="GW121" s="34"/>
      <c r="GX121" s="34"/>
      <c r="GY121" s="34"/>
      <c r="GZ121" s="34"/>
      <c r="HA121" s="34"/>
      <c r="HB121" s="34"/>
      <c r="HC121" s="34"/>
      <c r="HD121" s="34"/>
      <c r="HE121" s="34"/>
      <c r="HF121" s="34"/>
      <c r="HG121" s="34"/>
      <c r="HH121" s="34"/>
      <c r="HI121" s="34"/>
      <c r="HJ121" s="34"/>
      <c r="HK121" s="34"/>
      <c r="HL121" s="34"/>
      <c r="HM121" s="34"/>
      <c r="HN121" s="34"/>
      <c r="HO121" s="34"/>
      <c r="HP121" s="34"/>
      <c r="HQ121" s="34"/>
      <c r="HR121" s="34"/>
      <c r="HS121" s="34"/>
      <c r="HT121" s="34"/>
      <c r="HU121" s="34"/>
      <c r="HV121" s="34"/>
      <c r="HW121" s="34"/>
    </row>
    <row r="122" spans="1:231" ht="27.75" customHeight="1" x14ac:dyDescent="0.2">
      <c r="A122" s="7"/>
      <c r="B122" s="25" t="s">
        <v>281</v>
      </c>
      <c r="C122" s="26" t="s">
        <v>282</v>
      </c>
      <c r="D122" s="19">
        <v>21879.35527</v>
      </c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  <c r="DS122" s="34"/>
      <c r="DT122" s="34"/>
      <c r="DU122" s="34"/>
      <c r="DV122" s="34"/>
      <c r="DW122" s="34"/>
      <c r="DX122" s="34"/>
      <c r="DY122" s="34"/>
      <c r="DZ122" s="34"/>
      <c r="EA122" s="34"/>
      <c r="EB122" s="34"/>
      <c r="EC122" s="34"/>
      <c r="ED122" s="34"/>
      <c r="EE122" s="34"/>
      <c r="EF122" s="34"/>
      <c r="EG122" s="34"/>
      <c r="EH122" s="34"/>
      <c r="EI122" s="34"/>
      <c r="EJ122" s="34"/>
      <c r="EK122" s="34"/>
      <c r="EL122" s="34"/>
      <c r="EM122" s="34"/>
      <c r="EN122" s="34"/>
      <c r="EO122" s="34"/>
      <c r="EP122" s="34"/>
      <c r="EQ122" s="34"/>
      <c r="ER122" s="34"/>
      <c r="ES122" s="34"/>
      <c r="ET122" s="34"/>
      <c r="EU122" s="34"/>
      <c r="EV122" s="34"/>
      <c r="EW122" s="34"/>
      <c r="EX122" s="34"/>
      <c r="EY122" s="34"/>
      <c r="EZ122" s="34"/>
      <c r="FA122" s="34"/>
      <c r="FB122" s="34"/>
      <c r="FC122" s="34"/>
      <c r="FD122" s="34"/>
      <c r="FE122" s="34"/>
      <c r="FF122" s="34"/>
      <c r="FG122" s="34"/>
      <c r="FH122" s="34"/>
      <c r="FI122" s="34"/>
      <c r="FJ122" s="34"/>
      <c r="FK122" s="34"/>
      <c r="FL122" s="34"/>
      <c r="FM122" s="34"/>
      <c r="FN122" s="34"/>
      <c r="FO122" s="34"/>
      <c r="FP122" s="34"/>
      <c r="FQ122" s="34"/>
      <c r="FR122" s="34"/>
      <c r="FS122" s="34"/>
      <c r="FT122" s="34"/>
      <c r="FU122" s="34"/>
      <c r="FV122" s="34"/>
      <c r="FW122" s="34"/>
      <c r="FX122" s="34"/>
      <c r="FY122" s="34"/>
      <c r="FZ122" s="34"/>
      <c r="GA122" s="34"/>
      <c r="GB122" s="34"/>
      <c r="GC122" s="34"/>
      <c r="GD122" s="34"/>
      <c r="GE122" s="34"/>
      <c r="GF122" s="34"/>
      <c r="GG122" s="34"/>
      <c r="GH122" s="34"/>
      <c r="GI122" s="34"/>
      <c r="GJ122" s="34"/>
      <c r="GK122" s="34"/>
      <c r="GL122" s="34"/>
      <c r="GM122" s="34"/>
      <c r="GN122" s="34"/>
      <c r="GO122" s="34"/>
      <c r="GP122" s="34"/>
      <c r="GQ122" s="34"/>
      <c r="GR122" s="34"/>
      <c r="GS122" s="34"/>
      <c r="GT122" s="34"/>
      <c r="GU122" s="34"/>
      <c r="GV122" s="34"/>
      <c r="GW122" s="34"/>
      <c r="GX122" s="34"/>
      <c r="GY122" s="34"/>
      <c r="GZ122" s="34"/>
      <c r="HA122" s="34"/>
      <c r="HB122" s="34"/>
      <c r="HC122" s="34"/>
      <c r="HD122" s="34"/>
      <c r="HE122" s="34"/>
      <c r="HF122" s="34"/>
      <c r="HG122" s="34"/>
      <c r="HH122" s="34"/>
      <c r="HI122" s="34"/>
      <c r="HJ122" s="34"/>
      <c r="HK122" s="34"/>
      <c r="HL122" s="34"/>
      <c r="HM122" s="34"/>
      <c r="HN122" s="34"/>
      <c r="HO122" s="34"/>
      <c r="HP122" s="34"/>
      <c r="HQ122" s="34"/>
      <c r="HR122" s="34"/>
      <c r="HS122" s="34"/>
      <c r="HT122" s="34"/>
      <c r="HU122" s="34"/>
      <c r="HV122" s="34"/>
      <c r="HW122" s="34"/>
    </row>
    <row r="123" spans="1:231" ht="15.75" customHeight="1" x14ac:dyDescent="0.2">
      <c r="A123" s="7" t="s">
        <v>304</v>
      </c>
      <c r="B123" s="6"/>
      <c r="C123" s="18" t="s">
        <v>54</v>
      </c>
      <c r="D123" s="19">
        <f>D124</f>
        <v>1228</v>
      </c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  <c r="DO123" s="34"/>
      <c r="DP123" s="34"/>
      <c r="DQ123" s="34"/>
      <c r="DR123" s="34"/>
      <c r="DS123" s="34"/>
      <c r="DT123" s="34"/>
      <c r="DU123" s="34"/>
      <c r="DV123" s="34"/>
      <c r="DW123" s="34"/>
      <c r="DX123" s="34"/>
      <c r="DY123" s="34"/>
      <c r="DZ123" s="34"/>
      <c r="EA123" s="34"/>
      <c r="EB123" s="34"/>
      <c r="EC123" s="34"/>
      <c r="ED123" s="34"/>
      <c r="EE123" s="34"/>
      <c r="EF123" s="34"/>
      <c r="EG123" s="34"/>
      <c r="EH123" s="34"/>
      <c r="EI123" s="34"/>
      <c r="EJ123" s="34"/>
      <c r="EK123" s="34"/>
      <c r="EL123" s="34"/>
      <c r="EM123" s="34"/>
      <c r="EN123" s="34"/>
      <c r="EO123" s="34"/>
      <c r="EP123" s="34"/>
      <c r="EQ123" s="34"/>
      <c r="ER123" s="34"/>
      <c r="ES123" s="34"/>
      <c r="ET123" s="34"/>
      <c r="EU123" s="34"/>
      <c r="EV123" s="34"/>
      <c r="EW123" s="34"/>
      <c r="EX123" s="34"/>
      <c r="EY123" s="34"/>
      <c r="EZ123" s="34"/>
      <c r="FA123" s="34"/>
      <c r="FB123" s="34"/>
      <c r="FC123" s="34"/>
      <c r="FD123" s="34"/>
      <c r="FE123" s="34"/>
      <c r="FF123" s="34"/>
      <c r="FG123" s="34"/>
      <c r="FH123" s="34"/>
      <c r="FI123" s="34"/>
      <c r="FJ123" s="34"/>
      <c r="FK123" s="34"/>
      <c r="FL123" s="34"/>
      <c r="FM123" s="34"/>
      <c r="FN123" s="34"/>
      <c r="FO123" s="34"/>
      <c r="FP123" s="34"/>
      <c r="FQ123" s="34"/>
      <c r="FR123" s="34"/>
      <c r="FS123" s="34"/>
      <c r="FT123" s="34"/>
      <c r="FU123" s="34"/>
      <c r="FV123" s="34"/>
      <c r="FW123" s="34"/>
      <c r="FX123" s="34"/>
      <c r="FY123" s="34"/>
      <c r="FZ123" s="34"/>
      <c r="GA123" s="34"/>
      <c r="GB123" s="34"/>
      <c r="GC123" s="34"/>
      <c r="GD123" s="34"/>
      <c r="GE123" s="34"/>
      <c r="GF123" s="34"/>
      <c r="GG123" s="34"/>
      <c r="GH123" s="34"/>
      <c r="GI123" s="34"/>
      <c r="GJ123" s="34"/>
      <c r="GK123" s="34"/>
      <c r="GL123" s="34"/>
      <c r="GM123" s="34"/>
      <c r="GN123" s="34"/>
      <c r="GO123" s="34"/>
      <c r="GP123" s="34"/>
      <c r="GQ123" s="34"/>
      <c r="GR123" s="34"/>
      <c r="GS123" s="34"/>
      <c r="GT123" s="34"/>
      <c r="GU123" s="34"/>
      <c r="GV123" s="34"/>
      <c r="GW123" s="34"/>
      <c r="GX123" s="34"/>
      <c r="GY123" s="34"/>
      <c r="GZ123" s="34"/>
      <c r="HA123" s="34"/>
      <c r="HB123" s="34"/>
      <c r="HC123" s="34"/>
      <c r="HD123" s="34"/>
      <c r="HE123" s="34"/>
      <c r="HF123" s="34"/>
      <c r="HG123" s="34"/>
      <c r="HH123" s="34"/>
      <c r="HI123" s="34"/>
      <c r="HJ123" s="34"/>
      <c r="HK123" s="34"/>
      <c r="HL123" s="34"/>
      <c r="HM123" s="34"/>
      <c r="HN123" s="34"/>
      <c r="HO123" s="34"/>
      <c r="HP123" s="34"/>
      <c r="HQ123" s="34"/>
      <c r="HR123" s="34"/>
      <c r="HS123" s="34"/>
      <c r="HT123" s="34"/>
      <c r="HU123" s="34"/>
      <c r="HV123" s="34"/>
      <c r="HW123" s="34"/>
    </row>
    <row r="124" spans="1:231" ht="27.75" customHeight="1" x14ac:dyDescent="0.2">
      <c r="A124" s="7"/>
      <c r="B124" s="25" t="s">
        <v>281</v>
      </c>
      <c r="C124" s="26" t="s">
        <v>282</v>
      </c>
      <c r="D124" s="19">
        <v>1228</v>
      </c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4"/>
      <c r="ED124" s="34"/>
      <c r="EE124" s="34"/>
      <c r="EF124" s="34"/>
      <c r="EG124" s="34"/>
      <c r="EH124" s="34"/>
      <c r="EI124" s="34"/>
      <c r="EJ124" s="34"/>
      <c r="EK124" s="34"/>
      <c r="EL124" s="34"/>
      <c r="EM124" s="34"/>
      <c r="EN124" s="34"/>
      <c r="EO124" s="34"/>
      <c r="EP124" s="34"/>
      <c r="EQ124" s="34"/>
      <c r="ER124" s="34"/>
      <c r="ES124" s="34"/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4"/>
      <c r="FF124" s="34"/>
      <c r="FG124" s="34"/>
      <c r="FH124" s="34"/>
      <c r="FI124" s="34"/>
      <c r="FJ124" s="34"/>
      <c r="FK124" s="34"/>
      <c r="FL124" s="34"/>
      <c r="FM124" s="34"/>
      <c r="FN124" s="34"/>
      <c r="FO124" s="34"/>
      <c r="FP124" s="34"/>
      <c r="FQ124" s="34"/>
      <c r="FR124" s="34"/>
      <c r="FS124" s="34"/>
      <c r="FT124" s="34"/>
      <c r="FU124" s="34"/>
      <c r="FV124" s="34"/>
      <c r="FW124" s="34"/>
      <c r="FX124" s="34"/>
      <c r="FY124" s="34"/>
      <c r="FZ124" s="34"/>
      <c r="GA124" s="34"/>
      <c r="GB124" s="34"/>
      <c r="GC124" s="34"/>
      <c r="GD124" s="34"/>
      <c r="GE124" s="34"/>
      <c r="GF124" s="34"/>
      <c r="GG124" s="34"/>
      <c r="GH124" s="34"/>
      <c r="GI124" s="34"/>
      <c r="GJ124" s="34"/>
      <c r="GK124" s="34"/>
      <c r="GL124" s="34"/>
      <c r="GM124" s="34"/>
      <c r="GN124" s="34"/>
      <c r="GO124" s="34"/>
      <c r="GP124" s="34"/>
      <c r="GQ124" s="34"/>
      <c r="GR124" s="34"/>
      <c r="GS124" s="34"/>
      <c r="GT124" s="34"/>
      <c r="GU124" s="34"/>
      <c r="GV124" s="34"/>
      <c r="GW124" s="34"/>
      <c r="GX124" s="34"/>
      <c r="GY124" s="34"/>
      <c r="GZ124" s="34"/>
      <c r="HA124" s="34"/>
      <c r="HB124" s="34"/>
      <c r="HC124" s="34"/>
      <c r="HD124" s="34"/>
      <c r="HE124" s="34"/>
      <c r="HF124" s="34"/>
      <c r="HG124" s="34"/>
      <c r="HH124" s="34"/>
      <c r="HI124" s="34"/>
      <c r="HJ124" s="34"/>
      <c r="HK124" s="34"/>
      <c r="HL124" s="34"/>
      <c r="HM124" s="34"/>
      <c r="HN124" s="34"/>
      <c r="HO124" s="34"/>
      <c r="HP124" s="34"/>
      <c r="HQ124" s="34"/>
      <c r="HR124" s="34"/>
      <c r="HS124" s="34"/>
      <c r="HT124" s="34"/>
      <c r="HU124" s="34"/>
      <c r="HV124" s="34"/>
      <c r="HW124" s="34"/>
    </row>
    <row r="125" spans="1:231" ht="27.75" customHeight="1" x14ac:dyDescent="0.2">
      <c r="A125" s="7" t="s">
        <v>305</v>
      </c>
      <c r="B125" s="25"/>
      <c r="C125" s="26" t="s">
        <v>55</v>
      </c>
      <c r="D125" s="19">
        <f>D126</f>
        <v>3942.3247499999998</v>
      </c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  <c r="DV125" s="34"/>
      <c r="DW125" s="34"/>
      <c r="DX125" s="34"/>
      <c r="DY125" s="34"/>
      <c r="DZ125" s="34"/>
      <c r="EA125" s="34"/>
      <c r="EB125" s="34"/>
      <c r="EC125" s="34"/>
      <c r="ED125" s="34"/>
      <c r="EE125" s="34"/>
      <c r="EF125" s="34"/>
      <c r="EG125" s="34"/>
      <c r="EH125" s="34"/>
      <c r="EI125" s="34"/>
      <c r="EJ125" s="34"/>
      <c r="EK125" s="34"/>
      <c r="EL125" s="34"/>
      <c r="EM125" s="34"/>
      <c r="EN125" s="34"/>
      <c r="EO125" s="34"/>
      <c r="EP125" s="34"/>
      <c r="EQ125" s="34"/>
      <c r="ER125" s="34"/>
      <c r="ES125" s="34"/>
      <c r="ET125" s="34"/>
      <c r="EU125" s="34"/>
      <c r="EV125" s="34"/>
      <c r="EW125" s="34"/>
      <c r="EX125" s="34"/>
      <c r="EY125" s="34"/>
      <c r="EZ125" s="34"/>
      <c r="FA125" s="34"/>
      <c r="FB125" s="34"/>
      <c r="FC125" s="34"/>
      <c r="FD125" s="34"/>
      <c r="FE125" s="34"/>
      <c r="FF125" s="34"/>
      <c r="FG125" s="34"/>
      <c r="FH125" s="34"/>
      <c r="FI125" s="34"/>
      <c r="FJ125" s="34"/>
      <c r="FK125" s="34"/>
      <c r="FL125" s="34"/>
      <c r="FM125" s="34"/>
      <c r="FN125" s="34"/>
      <c r="FO125" s="34"/>
      <c r="FP125" s="34"/>
      <c r="FQ125" s="34"/>
      <c r="FR125" s="34"/>
      <c r="FS125" s="34"/>
      <c r="FT125" s="34"/>
      <c r="FU125" s="34"/>
      <c r="FV125" s="34"/>
      <c r="FW125" s="34"/>
      <c r="FX125" s="34"/>
      <c r="FY125" s="34"/>
      <c r="FZ125" s="34"/>
      <c r="GA125" s="34"/>
      <c r="GB125" s="34"/>
      <c r="GC125" s="34"/>
      <c r="GD125" s="34"/>
      <c r="GE125" s="34"/>
      <c r="GF125" s="34"/>
      <c r="GG125" s="34"/>
      <c r="GH125" s="34"/>
      <c r="GI125" s="34"/>
      <c r="GJ125" s="34"/>
      <c r="GK125" s="34"/>
      <c r="GL125" s="34"/>
      <c r="GM125" s="34"/>
      <c r="GN125" s="34"/>
      <c r="GO125" s="34"/>
      <c r="GP125" s="34"/>
      <c r="GQ125" s="34"/>
      <c r="GR125" s="34"/>
      <c r="GS125" s="34"/>
      <c r="GT125" s="34"/>
      <c r="GU125" s="34"/>
      <c r="GV125" s="34"/>
      <c r="GW125" s="34"/>
      <c r="GX125" s="34"/>
      <c r="GY125" s="34"/>
      <c r="GZ125" s="34"/>
      <c r="HA125" s="34"/>
      <c r="HB125" s="34"/>
      <c r="HC125" s="34"/>
      <c r="HD125" s="34"/>
      <c r="HE125" s="34"/>
      <c r="HF125" s="34"/>
      <c r="HG125" s="34"/>
      <c r="HH125" s="34"/>
      <c r="HI125" s="34"/>
      <c r="HJ125" s="34"/>
      <c r="HK125" s="34"/>
      <c r="HL125" s="34"/>
      <c r="HM125" s="34"/>
      <c r="HN125" s="34"/>
      <c r="HO125" s="34"/>
      <c r="HP125" s="34"/>
      <c r="HQ125" s="34"/>
      <c r="HR125" s="34"/>
      <c r="HS125" s="34"/>
      <c r="HT125" s="34"/>
      <c r="HU125" s="34"/>
      <c r="HV125" s="34"/>
      <c r="HW125" s="34"/>
    </row>
    <row r="126" spans="1:231" ht="27.75" customHeight="1" x14ac:dyDescent="0.2">
      <c r="A126" s="7"/>
      <c r="B126" s="25" t="s">
        <v>281</v>
      </c>
      <c r="C126" s="26" t="s">
        <v>282</v>
      </c>
      <c r="D126" s="19">
        <v>3942.3247499999998</v>
      </c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  <c r="DS126" s="34"/>
      <c r="DT126" s="34"/>
      <c r="DU126" s="34"/>
      <c r="DV126" s="34"/>
      <c r="DW126" s="34"/>
      <c r="DX126" s="34"/>
      <c r="DY126" s="34"/>
      <c r="DZ126" s="34"/>
      <c r="EA126" s="34"/>
      <c r="EB126" s="34"/>
      <c r="EC126" s="34"/>
      <c r="ED126" s="34"/>
      <c r="EE126" s="34"/>
      <c r="EF126" s="34"/>
      <c r="EG126" s="34"/>
      <c r="EH126" s="34"/>
      <c r="EI126" s="34"/>
      <c r="EJ126" s="34"/>
      <c r="EK126" s="34"/>
      <c r="EL126" s="34"/>
      <c r="EM126" s="34"/>
      <c r="EN126" s="34"/>
      <c r="EO126" s="34"/>
      <c r="EP126" s="34"/>
      <c r="EQ126" s="34"/>
      <c r="ER126" s="34"/>
      <c r="ES126" s="34"/>
      <c r="ET126" s="34"/>
      <c r="EU126" s="34"/>
      <c r="EV126" s="34"/>
      <c r="EW126" s="34"/>
      <c r="EX126" s="34"/>
      <c r="EY126" s="34"/>
      <c r="EZ126" s="34"/>
      <c r="FA126" s="34"/>
      <c r="FB126" s="34"/>
      <c r="FC126" s="34"/>
      <c r="FD126" s="34"/>
      <c r="FE126" s="34"/>
      <c r="FF126" s="34"/>
      <c r="FG126" s="34"/>
      <c r="FH126" s="34"/>
      <c r="FI126" s="34"/>
      <c r="FJ126" s="34"/>
      <c r="FK126" s="34"/>
      <c r="FL126" s="34"/>
      <c r="FM126" s="34"/>
      <c r="FN126" s="34"/>
      <c r="FO126" s="34"/>
      <c r="FP126" s="34"/>
      <c r="FQ126" s="34"/>
      <c r="FR126" s="34"/>
      <c r="FS126" s="34"/>
      <c r="FT126" s="34"/>
      <c r="FU126" s="34"/>
      <c r="FV126" s="34"/>
      <c r="FW126" s="34"/>
      <c r="FX126" s="34"/>
      <c r="FY126" s="34"/>
      <c r="FZ126" s="34"/>
      <c r="GA126" s="34"/>
      <c r="GB126" s="34"/>
      <c r="GC126" s="34"/>
      <c r="GD126" s="34"/>
      <c r="GE126" s="34"/>
      <c r="GF126" s="34"/>
      <c r="GG126" s="34"/>
      <c r="GH126" s="34"/>
      <c r="GI126" s="34"/>
      <c r="GJ126" s="34"/>
      <c r="GK126" s="34"/>
      <c r="GL126" s="34"/>
      <c r="GM126" s="34"/>
      <c r="GN126" s="34"/>
      <c r="GO126" s="34"/>
      <c r="GP126" s="34"/>
      <c r="GQ126" s="34"/>
      <c r="GR126" s="34"/>
      <c r="GS126" s="34"/>
      <c r="GT126" s="34"/>
      <c r="GU126" s="34"/>
      <c r="GV126" s="34"/>
      <c r="GW126" s="34"/>
      <c r="GX126" s="34"/>
      <c r="GY126" s="34"/>
      <c r="GZ126" s="34"/>
      <c r="HA126" s="34"/>
      <c r="HB126" s="34"/>
      <c r="HC126" s="34"/>
      <c r="HD126" s="34"/>
      <c r="HE126" s="34"/>
      <c r="HF126" s="34"/>
      <c r="HG126" s="34"/>
      <c r="HH126" s="34"/>
      <c r="HI126" s="34"/>
      <c r="HJ126" s="34"/>
      <c r="HK126" s="34"/>
      <c r="HL126" s="34"/>
      <c r="HM126" s="34"/>
      <c r="HN126" s="34"/>
      <c r="HO126" s="34"/>
      <c r="HP126" s="34"/>
      <c r="HQ126" s="34"/>
      <c r="HR126" s="34"/>
      <c r="HS126" s="34"/>
      <c r="HT126" s="34"/>
      <c r="HU126" s="34"/>
      <c r="HV126" s="34"/>
      <c r="HW126" s="34"/>
    </row>
    <row r="127" spans="1:231" ht="15.75" customHeight="1" x14ac:dyDescent="0.2">
      <c r="A127" s="7" t="s">
        <v>306</v>
      </c>
      <c r="B127" s="25"/>
      <c r="C127" s="26" t="s">
        <v>307</v>
      </c>
      <c r="D127" s="19">
        <f>D128</f>
        <v>11912</v>
      </c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  <c r="GR127" s="30"/>
      <c r="GS127" s="30"/>
      <c r="GT127" s="30"/>
      <c r="GU127" s="30"/>
      <c r="GV127" s="30"/>
      <c r="GW127" s="30"/>
      <c r="GX127" s="30"/>
      <c r="GY127" s="30"/>
      <c r="GZ127" s="30"/>
      <c r="HA127" s="30"/>
      <c r="HB127" s="30"/>
      <c r="HC127" s="30"/>
      <c r="HD127" s="30"/>
      <c r="HE127" s="30"/>
      <c r="HF127" s="30"/>
      <c r="HG127" s="30"/>
      <c r="HH127" s="30"/>
      <c r="HI127" s="30"/>
      <c r="HJ127" s="30"/>
      <c r="HK127" s="30"/>
      <c r="HL127" s="30"/>
      <c r="HM127" s="30"/>
      <c r="HN127" s="30"/>
      <c r="HO127" s="30"/>
      <c r="HP127" s="30"/>
      <c r="HQ127" s="30"/>
      <c r="HR127" s="30"/>
      <c r="HS127" s="30"/>
      <c r="HT127" s="30"/>
      <c r="HU127" s="30"/>
      <c r="HV127" s="30"/>
      <c r="HW127" s="30"/>
    </row>
    <row r="128" spans="1:231" ht="15.75" customHeight="1" x14ac:dyDescent="0.2">
      <c r="A128" s="7" t="s">
        <v>308</v>
      </c>
      <c r="B128" s="25"/>
      <c r="C128" s="26" t="s">
        <v>56</v>
      </c>
      <c r="D128" s="19">
        <f>D129+D131</f>
        <v>11912</v>
      </c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  <c r="GR128" s="30"/>
      <c r="GS128" s="30"/>
      <c r="GT128" s="30"/>
      <c r="GU128" s="30"/>
      <c r="GV128" s="30"/>
      <c r="GW128" s="30"/>
      <c r="GX128" s="30"/>
      <c r="GY128" s="30"/>
      <c r="GZ128" s="30"/>
      <c r="HA128" s="30"/>
      <c r="HB128" s="30"/>
      <c r="HC128" s="30"/>
      <c r="HD128" s="30"/>
      <c r="HE128" s="30"/>
      <c r="HF128" s="30"/>
      <c r="HG128" s="30"/>
      <c r="HH128" s="30"/>
      <c r="HI128" s="30"/>
      <c r="HJ128" s="30"/>
      <c r="HK128" s="30"/>
      <c r="HL128" s="30"/>
      <c r="HM128" s="30"/>
      <c r="HN128" s="30"/>
      <c r="HO128" s="30"/>
      <c r="HP128" s="30"/>
      <c r="HQ128" s="30"/>
      <c r="HR128" s="30"/>
      <c r="HS128" s="30"/>
      <c r="HT128" s="30"/>
      <c r="HU128" s="30"/>
      <c r="HV128" s="30"/>
      <c r="HW128" s="30"/>
    </row>
    <row r="129" spans="1:231" ht="15.75" customHeight="1" x14ac:dyDescent="0.2">
      <c r="A129" s="7" t="s">
        <v>309</v>
      </c>
      <c r="B129" s="25"/>
      <c r="C129" s="26" t="s">
        <v>57</v>
      </c>
      <c r="D129" s="19">
        <f>D130</f>
        <v>450</v>
      </c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  <c r="DH129" s="34"/>
      <c r="DI129" s="34"/>
      <c r="DJ129" s="34"/>
      <c r="DK129" s="34"/>
      <c r="DL129" s="34"/>
      <c r="DM129" s="34"/>
      <c r="DN129" s="34"/>
      <c r="DO129" s="34"/>
      <c r="DP129" s="34"/>
      <c r="DQ129" s="34"/>
      <c r="DR129" s="34"/>
      <c r="DS129" s="34"/>
      <c r="DT129" s="34"/>
      <c r="DU129" s="34"/>
      <c r="DV129" s="34"/>
      <c r="DW129" s="34"/>
      <c r="DX129" s="34"/>
      <c r="DY129" s="34"/>
      <c r="DZ129" s="34"/>
      <c r="EA129" s="34"/>
      <c r="EB129" s="34"/>
      <c r="EC129" s="34"/>
      <c r="ED129" s="34"/>
      <c r="EE129" s="34"/>
      <c r="EF129" s="34"/>
      <c r="EG129" s="34"/>
      <c r="EH129" s="34"/>
      <c r="EI129" s="34"/>
      <c r="EJ129" s="34"/>
      <c r="EK129" s="34"/>
      <c r="EL129" s="34"/>
      <c r="EM129" s="34"/>
      <c r="EN129" s="34"/>
      <c r="EO129" s="34"/>
      <c r="EP129" s="34"/>
      <c r="EQ129" s="34"/>
      <c r="ER129" s="34"/>
      <c r="ES129" s="34"/>
      <c r="ET129" s="34"/>
      <c r="EU129" s="34"/>
      <c r="EV129" s="34"/>
      <c r="EW129" s="34"/>
      <c r="EX129" s="34"/>
      <c r="EY129" s="34"/>
      <c r="EZ129" s="34"/>
      <c r="FA129" s="34"/>
      <c r="FB129" s="34"/>
      <c r="FC129" s="34"/>
      <c r="FD129" s="34"/>
      <c r="FE129" s="34"/>
      <c r="FF129" s="34"/>
      <c r="FG129" s="34"/>
      <c r="FH129" s="34"/>
      <c r="FI129" s="34"/>
      <c r="FJ129" s="34"/>
      <c r="FK129" s="34"/>
      <c r="FL129" s="34"/>
      <c r="FM129" s="34"/>
      <c r="FN129" s="34"/>
      <c r="FO129" s="34"/>
      <c r="FP129" s="34"/>
      <c r="FQ129" s="34"/>
      <c r="FR129" s="34"/>
      <c r="FS129" s="34"/>
      <c r="FT129" s="34"/>
      <c r="FU129" s="34"/>
      <c r="FV129" s="34"/>
      <c r="FW129" s="34"/>
      <c r="FX129" s="34"/>
      <c r="FY129" s="34"/>
      <c r="FZ129" s="34"/>
      <c r="GA129" s="34"/>
      <c r="GB129" s="34"/>
      <c r="GC129" s="34"/>
      <c r="GD129" s="34"/>
      <c r="GE129" s="34"/>
      <c r="GF129" s="34"/>
      <c r="GG129" s="34"/>
      <c r="GH129" s="34"/>
      <c r="GI129" s="34"/>
      <c r="GJ129" s="34"/>
      <c r="GK129" s="34"/>
      <c r="GL129" s="34"/>
      <c r="GM129" s="34"/>
      <c r="GN129" s="34"/>
      <c r="GO129" s="34"/>
      <c r="GP129" s="34"/>
      <c r="GQ129" s="34"/>
      <c r="GR129" s="34"/>
      <c r="GS129" s="34"/>
      <c r="GT129" s="34"/>
      <c r="GU129" s="34"/>
      <c r="GV129" s="34"/>
      <c r="GW129" s="34"/>
      <c r="GX129" s="34"/>
      <c r="GY129" s="34"/>
      <c r="GZ129" s="34"/>
      <c r="HA129" s="34"/>
      <c r="HB129" s="34"/>
      <c r="HC129" s="34"/>
      <c r="HD129" s="34"/>
      <c r="HE129" s="34"/>
      <c r="HF129" s="34"/>
      <c r="HG129" s="34"/>
      <c r="HH129" s="34"/>
      <c r="HI129" s="34"/>
      <c r="HJ129" s="34"/>
      <c r="HK129" s="34"/>
      <c r="HL129" s="34"/>
      <c r="HM129" s="34"/>
      <c r="HN129" s="34"/>
      <c r="HO129" s="34"/>
      <c r="HP129" s="34"/>
      <c r="HQ129" s="34"/>
      <c r="HR129" s="34"/>
      <c r="HS129" s="34"/>
      <c r="HT129" s="34"/>
      <c r="HU129" s="34"/>
      <c r="HV129" s="34"/>
      <c r="HW129" s="34"/>
    </row>
    <row r="130" spans="1:231" ht="27.75" customHeight="1" x14ac:dyDescent="0.2">
      <c r="A130" s="7"/>
      <c r="B130" s="25" t="s">
        <v>281</v>
      </c>
      <c r="C130" s="26" t="s">
        <v>282</v>
      </c>
      <c r="D130" s="19">
        <v>450</v>
      </c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4"/>
      <c r="ER130" s="34"/>
      <c r="ES130" s="34"/>
      <c r="ET130" s="34"/>
      <c r="EU130" s="34"/>
      <c r="EV130" s="34"/>
      <c r="EW130" s="34"/>
      <c r="EX130" s="34"/>
      <c r="EY130" s="34"/>
      <c r="EZ130" s="34"/>
      <c r="FA130" s="34"/>
      <c r="FB130" s="34"/>
      <c r="FC130" s="34"/>
      <c r="FD130" s="34"/>
      <c r="FE130" s="34"/>
      <c r="FF130" s="34"/>
      <c r="FG130" s="34"/>
      <c r="FH130" s="34"/>
      <c r="FI130" s="34"/>
      <c r="FJ130" s="34"/>
      <c r="FK130" s="34"/>
      <c r="FL130" s="34"/>
      <c r="FM130" s="34"/>
      <c r="FN130" s="34"/>
      <c r="FO130" s="34"/>
      <c r="FP130" s="34"/>
      <c r="FQ130" s="34"/>
      <c r="FR130" s="34"/>
      <c r="FS130" s="34"/>
      <c r="FT130" s="34"/>
      <c r="FU130" s="34"/>
      <c r="FV130" s="34"/>
      <c r="FW130" s="34"/>
      <c r="FX130" s="34"/>
      <c r="FY130" s="34"/>
      <c r="FZ130" s="34"/>
      <c r="GA130" s="34"/>
      <c r="GB130" s="34"/>
      <c r="GC130" s="34"/>
      <c r="GD130" s="34"/>
      <c r="GE130" s="34"/>
      <c r="GF130" s="34"/>
      <c r="GG130" s="34"/>
      <c r="GH130" s="34"/>
      <c r="GI130" s="34"/>
      <c r="GJ130" s="34"/>
      <c r="GK130" s="34"/>
      <c r="GL130" s="34"/>
      <c r="GM130" s="34"/>
      <c r="GN130" s="34"/>
      <c r="GO130" s="34"/>
      <c r="GP130" s="34"/>
      <c r="GQ130" s="34"/>
      <c r="GR130" s="34"/>
      <c r="GS130" s="34"/>
      <c r="GT130" s="34"/>
      <c r="GU130" s="34"/>
      <c r="GV130" s="34"/>
      <c r="GW130" s="34"/>
      <c r="GX130" s="34"/>
      <c r="GY130" s="34"/>
      <c r="GZ130" s="34"/>
      <c r="HA130" s="34"/>
      <c r="HB130" s="34"/>
      <c r="HC130" s="34"/>
      <c r="HD130" s="34"/>
      <c r="HE130" s="34"/>
      <c r="HF130" s="34"/>
      <c r="HG130" s="34"/>
      <c r="HH130" s="34"/>
      <c r="HI130" s="34"/>
      <c r="HJ130" s="34"/>
      <c r="HK130" s="34"/>
      <c r="HL130" s="34"/>
      <c r="HM130" s="34"/>
      <c r="HN130" s="34"/>
      <c r="HO130" s="34"/>
      <c r="HP130" s="34"/>
      <c r="HQ130" s="34"/>
      <c r="HR130" s="34"/>
      <c r="HS130" s="34"/>
      <c r="HT130" s="34"/>
      <c r="HU130" s="34"/>
      <c r="HV130" s="34"/>
      <c r="HW130" s="34"/>
    </row>
    <row r="131" spans="1:231" ht="27.75" customHeight="1" x14ac:dyDescent="0.2">
      <c r="A131" s="7" t="s">
        <v>310</v>
      </c>
      <c r="B131" s="25"/>
      <c r="C131" s="26" t="s">
        <v>58</v>
      </c>
      <c r="D131" s="19">
        <f>D132</f>
        <v>11462</v>
      </c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  <c r="DG131" s="34"/>
      <c r="DH131" s="34"/>
      <c r="DI131" s="34"/>
      <c r="DJ131" s="34"/>
      <c r="DK131" s="34"/>
      <c r="DL131" s="34"/>
      <c r="DM131" s="34"/>
      <c r="DN131" s="34"/>
      <c r="DO131" s="34"/>
      <c r="DP131" s="34"/>
      <c r="DQ131" s="34"/>
      <c r="DR131" s="34"/>
      <c r="DS131" s="34"/>
      <c r="DT131" s="34"/>
      <c r="DU131" s="34"/>
      <c r="DV131" s="34"/>
      <c r="DW131" s="34"/>
      <c r="DX131" s="34"/>
      <c r="DY131" s="34"/>
      <c r="DZ131" s="34"/>
      <c r="EA131" s="34"/>
      <c r="EB131" s="34"/>
      <c r="EC131" s="34"/>
      <c r="ED131" s="34"/>
      <c r="EE131" s="34"/>
      <c r="EF131" s="34"/>
      <c r="EG131" s="34"/>
      <c r="EH131" s="34"/>
      <c r="EI131" s="34"/>
      <c r="EJ131" s="34"/>
      <c r="EK131" s="34"/>
      <c r="EL131" s="34"/>
      <c r="EM131" s="34"/>
      <c r="EN131" s="34"/>
      <c r="EO131" s="34"/>
      <c r="EP131" s="34"/>
      <c r="EQ131" s="34"/>
      <c r="ER131" s="34"/>
      <c r="ES131" s="34"/>
      <c r="ET131" s="34"/>
      <c r="EU131" s="34"/>
      <c r="EV131" s="34"/>
      <c r="EW131" s="34"/>
      <c r="EX131" s="34"/>
      <c r="EY131" s="34"/>
      <c r="EZ131" s="34"/>
      <c r="FA131" s="34"/>
      <c r="FB131" s="34"/>
      <c r="FC131" s="34"/>
      <c r="FD131" s="34"/>
      <c r="FE131" s="34"/>
      <c r="FF131" s="34"/>
      <c r="FG131" s="34"/>
      <c r="FH131" s="34"/>
      <c r="FI131" s="34"/>
      <c r="FJ131" s="34"/>
      <c r="FK131" s="34"/>
      <c r="FL131" s="34"/>
      <c r="FM131" s="34"/>
      <c r="FN131" s="34"/>
      <c r="FO131" s="34"/>
      <c r="FP131" s="34"/>
      <c r="FQ131" s="34"/>
      <c r="FR131" s="34"/>
      <c r="FS131" s="34"/>
      <c r="FT131" s="34"/>
      <c r="FU131" s="34"/>
      <c r="FV131" s="34"/>
      <c r="FW131" s="34"/>
      <c r="FX131" s="34"/>
      <c r="FY131" s="34"/>
      <c r="FZ131" s="34"/>
      <c r="GA131" s="34"/>
      <c r="GB131" s="34"/>
      <c r="GC131" s="34"/>
      <c r="GD131" s="34"/>
      <c r="GE131" s="34"/>
      <c r="GF131" s="34"/>
      <c r="GG131" s="34"/>
      <c r="GH131" s="34"/>
      <c r="GI131" s="34"/>
      <c r="GJ131" s="34"/>
      <c r="GK131" s="34"/>
      <c r="GL131" s="34"/>
      <c r="GM131" s="34"/>
      <c r="GN131" s="34"/>
      <c r="GO131" s="34"/>
      <c r="GP131" s="34"/>
      <c r="GQ131" s="34"/>
      <c r="GR131" s="34"/>
      <c r="GS131" s="34"/>
      <c r="GT131" s="34"/>
      <c r="GU131" s="34"/>
      <c r="GV131" s="34"/>
      <c r="GW131" s="34"/>
      <c r="GX131" s="34"/>
      <c r="GY131" s="34"/>
      <c r="GZ131" s="34"/>
      <c r="HA131" s="34"/>
      <c r="HB131" s="34"/>
      <c r="HC131" s="34"/>
      <c r="HD131" s="34"/>
      <c r="HE131" s="34"/>
      <c r="HF131" s="34"/>
      <c r="HG131" s="34"/>
      <c r="HH131" s="34"/>
      <c r="HI131" s="34"/>
      <c r="HJ131" s="34"/>
      <c r="HK131" s="34"/>
      <c r="HL131" s="34"/>
      <c r="HM131" s="34"/>
      <c r="HN131" s="34"/>
      <c r="HO131" s="34"/>
      <c r="HP131" s="34"/>
      <c r="HQ131" s="34"/>
      <c r="HR131" s="34"/>
      <c r="HS131" s="34"/>
      <c r="HT131" s="34"/>
      <c r="HU131" s="34"/>
      <c r="HV131" s="34"/>
      <c r="HW131" s="34"/>
    </row>
    <row r="132" spans="1:231" ht="27.75" customHeight="1" x14ac:dyDescent="0.2">
      <c r="A132" s="7"/>
      <c r="B132" s="25" t="s">
        <v>281</v>
      </c>
      <c r="C132" s="26" t="s">
        <v>282</v>
      </c>
      <c r="D132" s="19">
        <v>11462</v>
      </c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4"/>
      <c r="DH132" s="34"/>
      <c r="DI132" s="34"/>
      <c r="DJ132" s="34"/>
      <c r="DK132" s="34"/>
      <c r="DL132" s="34"/>
      <c r="DM132" s="34"/>
      <c r="DN132" s="34"/>
      <c r="DO132" s="34"/>
      <c r="DP132" s="34"/>
      <c r="DQ132" s="34"/>
      <c r="DR132" s="34"/>
      <c r="DS132" s="34"/>
      <c r="DT132" s="34"/>
      <c r="DU132" s="34"/>
      <c r="DV132" s="34"/>
      <c r="DW132" s="34"/>
      <c r="DX132" s="34"/>
      <c r="DY132" s="34"/>
      <c r="DZ132" s="34"/>
      <c r="EA132" s="34"/>
      <c r="EB132" s="34"/>
      <c r="EC132" s="34"/>
      <c r="ED132" s="34"/>
      <c r="EE132" s="34"/>
      <c r="EF132" s="34"/>
      <c r="EG132" s="34"/>
      <c r="EH132" s="34"/>
      <c r="EI132" s="34"/>
      <c r="EJ132" s="34"/>
      <c r="EK132" s="34"/>
      <c r="EL132" s="34"/>
      <c r="EM132" s="34"/>
      <c r="EN132" s="34"/>
      <c r="EO132" s="34"/>
      <c r="EP132" s="34"/>
      <c r="EQ132" s="34"/>
      <c r="ER132" s="34"/>
      <c r="ES132" s="34"/>
      <c r="ET132" s="34"/>
      <c r="EU132" s="34"/>
      <c r="EV132" s="34"/>
      <c r="EW132" s="34"/>
      <c r="EX132" s="34"/>
      <c r="EY132" s="34"/>
      <c r="EZ132" s="34"/>
      <c r="FA132" s="34"/>
      <c r="FB132" s="34"/>
      <c r="FC132" s="34"/>
      <c r="FD132" s="34"/>
      <c r="FE132" s="34"/>
      <c r="FF132" s="34"/>
      <c r="FG132" s="34"/>
      <c r="FH132" s="34"/>
      <c r="FI132" s="34"/>
      <c r="FJ132" s="34"/>
      <c r="FK132" s="34"/>
      <c r="FL132" s="34"/>
      <c r="FM132" s="34"/>
      <c r="FN132" s="34"/>
      <c r="FO132" s="34"/>
      <c r="FP132" s="34"/>
      <c r="FQ132" s="34"/>
      <c r="FR132" s="34"/>
      <c r="FS132" s="34"/>
      <c r="FT132" s="34"/>
      <c r="FU132" s="34"/>
      <c r="FV132" s="34"/>
      <c r="FW132" s="34"/>
      <c r="FX132" s="34"/>
      <c r="FY132" s="34"/>
      <c r="FZ132" s="34"/>
      <c r="GA132" s="34"/>
      <c r="GB132" s="34"/>
      <c r="GC132" s="34"/>
      <c r="GD132" s="34"/>
      <c r="GE132" s="34"/>
      <c r="GF132" s="34"/>
      <c r="GG132" s="34"/>
      <c r="GH132" s="34"/>
      <c r="GI132" s="34"/>
      <c r="GJ132" s="34"/>
      <c r="GK132" s="34"/>
      <c r="GL132" s="34"/>
      <c r="GM132" s="34"/>
      <c r="GN132" s="34"/>
      <c r="GO132" s="34"/>
      <c r="GP132" s="34"/>
      <c r="GQ132" s="34"/>
      <c r="GR132" s="34"/>
      <c r="GS132" s="34"/>
      <c r="GT132" s="34"/>
      <c r="GU132" s="34"/>
      <c r="GV132" s="34"/>
      <c r="GW132" s="34"/>
      <c r="GX132" s="34"/>
      <c r="GY132" s="34"/>
      <c r="GZ132" s="34"/>
      <c r="HA132" s="34"/>
      <c r="HB132" s="34"/>
      <c r="HC132" s="34"/>
      <c r="HD132" s="34"/>
      <c r="HE132" s="34"/>
      <c r="HF132" s="34"/>
      <c r="HG132" s="34"/>
      <c r="HH132" s="34"/>
      <c r="HI132" s="34"/>
      <c r="HJ132" s="34"/>
      <c r="HK132" s="34"/>
      <c r="HL132" s="34"/>
      <c r="HM132" s="34"/>
      <c r="HN132" s="34"/>
      <c r="HO132" s="34"/>
      <c r="HP132" s="34"/>
      <c r="HQ132" s="34"/>
      <c r="HR132" s="34"/>
      <c r="HS132" s="34"/>
      <c r="HT132" s="34"/>
      <c r="HU132" s="34"/>
      <c r="HV132" s="34"/>
      <c r="HW132" s="34"/>
    </row>
    <row r="133" spans="1:231" ht="15.75" customHeight="1" x14ac:dyDescent="0.2">
      <c r="A133" s="7" t="s">
        <v>311</v>
      </c>
      <c r="B133" s="25"/>
      <c r="C133" s="26" t="s">
        <v>59</v>
      </c>
      <c r="D133" s="19">
        <f>D134</f>
        <v>1175</v>
      </c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  <c r="DG133" s="34"/>
      <c r="DH133" s="34"/>
      <c r="DI133" s="34"/>
      <c r="DJ133" s="34"/>
      <c r="DK133" s="34"/>
      <c r="DL133" s="34"/>
      <c r="DM133" s="34"/>
      <c r="DN133" s="34"/>
      <c r="DO133" s="34"/>
      <c r="DP133" s="34"/>
      <c r="DQ133" s="34"/>
      <c r="DR133" s="34"/>
      <c r="DS133" s="34"/>
      <c r="DT133" s="34"/>
      <c r="DU133" s="34"/>
      <c r="DV133" s="34"/>
      <c r="DW133" s="34"/>
      <c r="DX133" s="34"/>
      <c r="DY133" s="34"/>
      <c r="DZ133" s="34"/>
      <c r="EA133" s="34"/>
      <c r="EB133" s="34"/>
      <c r="EC133" s="34"/>
      <c r="ED133" s="34"/>
      <c r="EE133" s="34"/>
      <c r="EF133" s="34"/>
      <c r="EG133" s="34"/>
      <c r="EH133" s="34"/>
      <c r="EI133" s="34"/>
      <c r="EJ133" s="34"/>
      <c r="EK133" s="34"/>
      <c r="EL133" s="34"/>
      <c r="EM133" s="34"/>
      <c r="EN133" s="34"/>
      <c r="EO133" s="34"/>
      <c r="EP133" s="34"/>
      <c r="EQ133" s="34"/>
      <c r="ER133" s="34"/>
      <c r="ES133" s="34"/>
      <c r="ET133" s="34"/>
      <c r="EU133" s="34"/>
      <c r="EV133" s="34"/>
      <c r="EW133" s="34"/>
      <c r="EX133" s="34"/>
      <c r="EY133" s="34"/>
      <c r="EZ133" s="34"/>
      <c r="FA133" s="34"/>
      <c r="FB133" s="34"/>
      <c r="FC133" s="34"/>
      <c r="FD133" s="34"/>
      <c r="FE133" s="34"/>
      <c r="FF133" s="34"/>
      <c r="FG133" s="34"/>
      <c r="FH133" s="34"/>
      <c r="FI133" s="34"/>
      <c r="FJ133" s="34"/>
      <c r="FK133" s="34"/>
      <c r="FL133" s="34"/>
      <c r="FM133" s="34"/>
      <c r="FN133" s="34"/>
      <c r="FO133" s="34"/>
      <c r="FP133" s="34"/>
      <c r="FQ133" s="34"/>
      <c r="FR133" s="34"/>
      <c r="FS133" s="34"/>
      <c r="FT133" s="34"/>
      <c r="FU133" s="34"/>
      <c r="FV133" s="34"/>
      <c r="FW133" s="34"/>
      <c r="FX133" s="34"/>
      <c r="FY133" s="34"/>
      <c r="FZ133" s="34"/>
      <c r="GA133" s="34"/>
      <c r="GB133" s="34"/>
      <c r="GC133" s="34"/>
      <c r="GD133" s="34"/>
      <c r="GE133" s="34"/>
      <c r="GF133" s="34"/>
      <c r="GG133" s="34"/>
      <c r="GH133" s="34"/>
      <c r="GI133" s="34"/>
      <c r="GJ133" s="34"/>
      <c r="GK133" s="34"/>
      <c r="GL133" s="34"/>
      <c r="GM133" s="34"/>
      <c r="GN133" s="34"/>
      <c r="GO133" s="34"/>
      <c r="GP133" s="34"/>
      <c r="GQ133" s="34"/>
      <c r="GR133" s="34"/>
      <c r="GS133" s="34"/>
      <c r="GT133" s="34"/>
      <c r="GU133" s="34"/>
      <c r="GV133" s="34"/>
      <c r="GW133" s="34"/>
      <c r="GX133" s="34"/>
      <c r="GY133" s="34"/>
      <c r="GZ133" s="34"/>
      <c r="HA133" s="34"/>
      <c r="HB133" s="34"/>
      <c r="HC133" s="34"/>
      <c r="HD133" s="34"/>
      <c r="HE133" s="34"/>
      <c r="HF133" s="34"/>
      <c r="HG133" s="34"/>
      <c r="HH133" s="34"/>
      <c r="HI133" s="34"/>
      <c r="HJ133" s="34"/>
      <c r="HK133" s="34"/>
      <c r="HL133" s="34"/>
      <c r="HM133" s="34"/>
      <c r="HN133" s="34"/>
      <c r="HO133" s="34"/>
      <c r="HP133" s="34"/>
      <c r="HQ133" s="34"/>
      <c r="HR133" s="34"/>
      <c r="HS133" s="34"/>
      <c r="HT133" s="34"/>
      <c r="HU133" s="34"/>
      <c r="HV133" s="34"/>
      <c r="HW133" s="34"/>
    </row>
    <row r="134" spans="1:231" ht="28.5" customHeight="1" x14ac:dyDescent="0.2">
      <c r="A134" s="7" t="s">
        <v>312</v>
      </c>
      <c r="B134" s="25"/>
      <c r="C134" s="26" t="s">
        <v>60</v>
      </c>
      <c r="D134" s="19">
        <f>D135</f>
        <v>1175</v>
      </c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  <c r="CO134" s="34"/>
      <c r="CP134" s="34"/>
      <c r="CQ134" s="34"/>
      <c r="CR134" s="34"/>
      <c r="CS134" s="34"/>
      <c r="CT134" s="34"/>
      <c r="CU134" s="34"/>
      <c r="CV134" s="34"/>
      <c r="CW134" s="34"/>
      <c r="CX134" s="34"/>
      <c r="CY134" s="34"/>
      <c r="CZ134" s="34"/>
      <c r="DA134" s="34"/>
      <c r="DB134" s="34"/>
      <c r="DC134" s="34"/>
      <c r="DD134" s="34"/>
      <c r="DE134" s="34"/>
      <c r="DF134" s="34"/>
      <c r="DG134" s="34"/>
      <c r="DH134" s="34"/>
      <c r="DI134" s="34"/>
      <c r="DJ134" s="34"/>
      <c r="DK134" s="34"/>
      <c r="DL134" s="34"/>
      <c r="DM134" s="34"/>
      <c r="DN134" s="34"/>
      <c r="DO134" s="34"/>
      <c r="DP134" s="34"/>
      <c r="DQ134" s="34"/>
      <c r="DR134" s="34"/>
      <c r="DS134" s="34"/>
      <c r="DT134" s="34"/>
      <c r="DU134" s="34"/>
      <c r="DV134" s="34"/>
      <c r="DW134" s="34"/>
      <c r="DX134" s="34"/>
      <c r="DY134" s="34"/>
      <c r="DZ134" s="34"/>
      <c r="EA134" s="34"/>
      <c r="EB134" s="34"/>
      <c r="EC134" s="34"/>
      <c r="ED134" s="34"/>
      <c r="EE134" s="34"/>
      <c r="EF134" s="34"/>
      <c r="EG134" s="34"/>
      <c r="EH134" s="34"/>
      <c r="EI134" s="34"/>
      <c r="EJ134" s="34"/>
      <c r="EK134" s="34"/>
      <c r="EL134" s="34"/>
      <c r="EM134" s="34"/>
      <c r="EN134" s="34"/>
      <c r="EO134" s="34"/>
      <c r="EP134" s="34"/>
      <c r="EQ134" s="34"/>
      <c r="ER134" s="34"/>
      <c r="ES134" s="34"/>
      <c r="ET134" s="34"/>
      <c r="EU134" s="34"/>
      <c r="EV134" s="34"/>
      <c r="EW134" s="34"/>
      <c r="EX134" s="34"/>
      <c r="EY134" s="34"/>
      <c r="EZ134" s="34"/>
      <c r="FA134" s="34"/>
      <c r="FB134" s="34"/>
      <c r="FC134" s="34"/>
      <c r="FD134" s="34"/>
      <c r="FE134" s="34"/>
      <c r="FF134" s="34"/>
      <c r="FG134" s="34"/>
      <c r="FH134" s="34"/>
      <c r="FI134" s="34"/>
      <c r="FJ134" s="34"/>
      <c r="FK134" s="34"/>
      <c r="FL134" s="34"/>
      <c r="FM134" s="34"/>
      <c r="FN134" s="34"/>
      <c r="FO134" s="34"/>
      <c r="FP134" s="34"/>
      <c r="FQ134" s="34"/>
      <c r="FR134" s="34"/>
      <c r="FS134" s="34"/>
      <c r="FT134" s="34"/>
      <c r="FU134" s="34"/>
      <c r="FV134" s="34"/>
      <c r="FW134" s="34"/>
      <c r="FX134" s="34"/>
      <c r="FY134" s="34"/>
      <c r="FZ134" s="34"/>
      <c r="GA134" s="34"/>
      <c r="GB134" s="34"/>
      <c r="GC134" s="34"/>
      <c r="GD134" s="34"/>
      <c r="GE134" s="34"/>
      <c r="GF134" s="34"/>
      <c r="GG134" s="34"/>
      <c r="GH134" s="34"/>
      <c r="GI134" s="34"/>
      <c r="GJ134" s="34"/>
      <c r="GK134" s="34"/>
      <c r="GL134" s="34"/>
      <c r="GM134" s="34"/>
      <c r="GN134" s="34"/>
      <c r="GO134" s="34"/>
      <c r="GP134" s="34"/>
      <c r="GQ134" s="34"/>
      <c r="GR134" s="34"/>
      <c r="GS134" s="34"/>
      <c r="GT134" s="34"/>
      <c r="GU134" s="34"/>
      <c r="GV134" s="34"/>
      <c r="GW134" s="34"/>
      <c r="GX134" s="34"/>
      <c r="GY134" s="34"/>
      <c r="GZ134" s="34"/>
      <c r="HA134" s="34"/>
      <c r="HB134" s="34"/>
      <c r="HC134" s="34"/>
      <c r="HD134" s="34"/>
      <c r="HE134" s="34"/>
      <c r="HF134" s="34"/>
      <c r="HG134" s="34"/>
      <c r="HH134" s="34"/>
      <c r="HI134" s="34"/>
      <c r="HJ134" s="34"/>
      <c r="HK134" s="34"/>
      <c r="HL134" s="34"/>
      <c r="HM134" s="34"/>
      <c r="HN134" s="34"/>
      <c r="HO134" s="34"/>
      <c r="HP134" s="34"/>
      <c r="HQ134" s="34"/>
      <c r="HR134" s="34"/>
      <c r="HS134" s="34"/>
      <c r="HT134" s="34"/>
      <c r="HU134" s="34"/>
      <c r="HV134" s="34"/>
      <c r="HW134" s="34"/>
    </row>
    <row r="135" spans="1:231" ht="15.75" customHeight="1" x14ac:dyDescent="0.2">
      <c r="A135" s="7" t="s">
        <v>313</v>
      </c>
      <c r="B135" s="25"/>
      <c r="C135" s="26" t="s">
        <v>61</v>
      </c>
      <c r="D135" s="19">
        <f>D136</f>
        <v>1175</v>
      </c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34"/>
      <c r="DJ135" s="34"/>
      <c r="DK135" s="34"/>
      <c r="DL135" s="34"/>
      <c r="DM135" s="34"/>
      <c r="DN135" s="34"/>
      <c r="DO135" s="34"/>
      <c r="DP135" s="34"/>
      <c r="DQ135" s="34"/>
      <c r="DR135" s="34"/>
      <c r="DS135" s="34"/>
      <c r="DT135" s="34"/>
      <c r="DU135" s="34"/>
      <c r="DV135" s="34"/>
      <c r="DW135" s="34"/>
      <c r="DX135" s="34"/>
      <c r="DY135" s="34"/>
      <c r="DZ135" s="34"/>
      <c r="EA135" s="34"/>
      <c r="EB135" s="34"/>
      <c r="EC135" s="34"/>
      <c r="ED135" s="34"/>
      <c r="EE135" s="34"/>
      <c r="EF135" s="34"/>
      <c r="EG135" s="34"/>
      <c r="EH135" s="34"/>
      <c r="EI135" s="34"/>
      <c r="EJ135" s="34"/>
      <c r="EK135" s="34"/>
      <c r="EL135" s="34"/>
      <c r="EM135" s="34"/>
      <c r="EN135" s="34"/>
      <c r="EO135" s="34"/>
      <c r="EP135" s="34"/>
      <c r="EQ135" s="34"/>
      <c r="ER135" s="34"/>
      <c r="ES135" s="34"/>
      <c r="ET135" s="34"/>
      <c r="EU135" s="34"/>
      <c r="EV135" s="34"/>
      <c r="EW135" s="34"/>
      <c r="EX135" s="34"/>
      <c r="EY135" s="34"/>
      <c r="EZ135" s="34"/>
      <c r="FA135" s="34"/>
      <c r="FB135" s="34"/>
      <c r="FC135" s="34"/>
      <c r="FD135" s="34"/>
      <c r="FE135" s="34"/>
      <c r="FF135" s="34"/>
      <c r="FG135" s="34"/>
      <c r="FH135" s="34"/>
      <c r="FI135" s="34"/>
      <c r="FJ135" s="34"/>
      <c r="FK135" s="34"/>
      <c r="FL135" s="34"/>
      <c r="FM135" s="34"/>
      <c r="FN135" s="34"/>
      <c r="FO135" s="34"/>
      <c r="FP135" s="34"/>
      <c r="FQ135" s="34"/>
      <c r="FR135" s="34"/>
      <c r="FS135" s="34"/>
      <c r="FT135" s="34"/>
      <c r="FU135" s="34"/>
      <c r="FV135" s="34"/>
      <c r="FW135" s="34"/>
      <c r="FX135" s="34"/>
      <c r="FY135" s="34"/>
      <c r="FZ135" s="34"/>
      <c r="GA135" s="34"/>
      <c r="GB135" s="34"/>
      <c r="GC135" s="34"/>
      <c r="GD135" s="34"/>
      <c r="GE135" s="34"/>
      <c r="GF135" s="34"/>
      <c r="GG135" s="34"/>
      <c r="GH135" s="34"/>
      <c r="GI135" s="34"/>
      <c r="GJ135" s="34"/>
      <c r="GK135" s="34"/>
      <c r="GL135" s="34"/>
      <c r="GM135" s="34"/>
      <c r="GN135" s="34"/>
      <c r="GO135" s="34"/>
      <c r="GP135" s="34"/>
      <c r="GQ135" s="34"/>
      <c r="GR135" s="34"/>
      <c r="GS135" s="34"/>
      <c r="GT135" s="34"/>
      <c r="GU135" s="34"/>
      <c r="GV135" s="34"/>
      <c r="GW135" s="34"/>
      <c r="GX135" s="34"/>
      <c r="GY135" s="34"/>
      <c r="GZ135" s="34"/>
      <c r="HA135" s="34"/>
      <c r="HB135" s="34"/>
      <c r="HC135" s="34"/>
      <c r="HD135" s="34"/>
      <c r="HE135" s="34"/>
      <c r="HF135" s="34"/>
      <c r="HG135" s="34"/>
      <c r="HH135" s="34"/>
      <c r="HI135" s="34"/>
      <c r="HJ135" s="34"/>
      <c r="HK135" s="34"/>
      <c r="HL135" s="34"/>
      <c r="HM135" s="34"/>
      <c r="HN135" s="34"/>
      <c r="HO135" s="34"/>
      <c r="HP135" s="34"/>
      <c r="HQ135" s="34"/>
      <c r="HR135" s="34"/>
      <c r="HS135" s="34"/>
      <c r="HT135" s="34"/>
      <c r="HU135" s="34"/>
      <c r="HV135" s="34"/>
      <c r="HW135" s="34"/>
    </row>
    <row r="136" spans="1:231" ht="29.25" customHeight="1" x14ac:dyDescent="0.2">
      <c r="A136" s="7"/>
      <c r="B136" s="25" t="s">
        <v>281</v>
      </c>
      <c r="C136" s="26" t="s">
        <v>282</v>
      </c>
      <c r="D136" s="19">
        <v>1175</v>
      </c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  <c r="DA136" s="34"/>
      <c r="DB136" s="34"/>
      <c r="DC136" s="34"/>
      <c r="DD136" s="34"/>
      <c r="DE136" s="34"/>
      <c r="DF136" s="34"/>
      <c r="DG136" s="34"/>
      <c r="DH136" s="34"/>
      <c r="DI136" s="34"/>
      <c r="DJ136" s="34"/>
      <c r="DK136" s="34"/>
      <c r="DL136" s="34"/>
      <c r="DM136" s="34"/>
      <c r="DN136" s="34"/>
      <c r="DO136" s="34"/>
      <c r="DP136" s="34"/>
      <c r="DQ136" s="34"/>
      <c r="DR136" s="34"/>
      <c r="DS136" s="34"/>
      <c r="DT136" s="34"/>
      <c r="DU136" s="34"/>
      <c r="DV136" s="34"/>
      <c r="DW136" s="34"/>
      <c r="DX136" s="34"/>
      <c r="DY136" s="34"/>
      <c r="DZ136" s="34"/>
      <c r="EA136" s="34"/>
      <c r="EB136" s="34"/>
      <c r="EC136" s="34"/>
      <c r="ED136" s="34"/>
      <c r="EE136" s="34"/>
      <c r="EF136" s="34"/>
      <c r="EG136" s="34"/>
      <c r="EH136" s="34"/>
      <c r="EI136" s="34"/>
      <c r="EJ136" s="34"/>
      <c r="EK136" s="34"/>
      <c r="EL136" s="34"/>
      <c r="EM136" s="34"/>
      <c r="EN136" s="34"/>
      <c r="EO136" s="34"/>
      <c r="EP136" s="34"/>
      <c r="EQ136" s="34"/>
      <c r="ER136" s="34"/>
      <c r="ES136" s="34"/>
      <c r="ET136" s="34"/>
      <c r="EU136" s="34"/>
      <c r="EV136" s="34"/>
      <c r="EW136" s="34"/>
      <c r="EX136" s="34"/>
      <c r="EY136" s="34"/>
      <c r="EZ136" s="34"/>
      <c r="FA136" s="34"/>
      <c r="FB136" s="34"/>
      <c r="FC136" s="34"/>
      <c r="FD136" s="34"/>
      <c r="FE136" s="34"/>
      <c r="FF136" s="34"/>
      <c r="FG136" s="34"/>
      <c r="FH136" s="34"/>
      <c r="FI136" s="34"/>
      <c r="FJ136" s="34"/>
      <c r="FK136" s="34"/>
      <c r="FL136" s="34"/>
      <c r="FM136" s="34"/>
      <c r="FN136" s="34"/>
      <c r="FO136" s="34"/>
      <c r="FP136" s="34"/>
      <c r="FQ136" s="34"/>
      <c r="FR136" s="34"/>
      <c r="FS136" s="34"/>
      <c r="FT136" s="34"/>
      <c r="FU136" s="34"/>
      <c r="FV136" s="34"/>
      <c r="FW136" s="34"/>
      <c r="FX136" s="34"/>
      <c r="FY136" s="34"/>
      <c r="FZ136" s="34"/>
      <c r="GA136" s="34"/>
      <c r="GB136" s="34"/>
      <c r="GC136" s="34"/>
      <c r="GD136" s="34"/>
      <c r="GE136" s="34"/>
      <c r="GF136" s="34"/>
      <c r="GG136" s="34"/>
      <c r="GH136" s="34"/>
      <c r="GI136" s="34"/>
      <c r="GJ136" s="34"/>
      <c r="GK136" s="34"/>
      <c r="GL136" s="34"/>
      <c r="GM136" s="34"/>
      <c r="GN136" s="34"/>
      <c r="GO136" s="34"/>
      <c r="GP136" s="34"/>
      <c r="GQ136" s="34"/>
      <c r="GR136" s="34"/>
      <c r="GS136" s="34"/>
      <c r="GT136" s="34"/>
      <c r="GU136" s="34"/>
      <c r="GV136" s="34"/>
      <c r="GW136" s="34"/>
      <c r="GX136" s="34"/>
      <c r="GY136" s="34"/>
      <c r="GZ136" s="34"/>
      <c r="HA136" s="34"/>
      <c r="HB136" s="34"/>
      <c r="HC136" s="34"/>
      <c r="HD136" s="34"/>
      <c r="HE136" s="34"/>
      <c r="HF136" s="34"/>
      <c r="HG136" s="34"/>
      <c r="HH136" s="34"/>
      <c r="HI136" s="34"/>
      <c r="HJ136" s="34"/>
      <c r="HK136" s="34"/>
      <c r="HL136" s="34"/>
      <c r="HM136" s="34"/>
      <c r="HN136" s="34"/>
      <c r="HO136" s="34"/>
      <c r="HP136" s="34"/>
      <c r="HQ136" s="34"/>
      <c r="HR136" s="34"/>
      <c r="HS136" s="34"/>
      <c r="HT136" s="34"/>
      <c r="HU136" s="34"/>
      <c r="HV136" s="34"/>
      <c r="HW136" s="34"/>
    </row>
    <row r="137" spans="1:231" ht="16.5" customHeight="1" x14ac:dyDescent="0.2">
      <c r="A137" s="7" t="s">
        <v>314</v>
      </c>
      <c r="B137" s="25"/>
      <c r="C137" s="18" t="s">
        <v>62</v>
      </c>
      <c r="D137" s="19">
        <f>D138</f>
        <v>3909.0918300000003</v>
      </c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  <c r="FM137" s="30"/>
      <c r="FN137" s="30"/>
      <c r="FO137" s="30"/>
      <c r="FP137" s="30"/>
      <c r="FQ137" s="30"/>
      <c r="FR137" s="30"/>
      <c r="FS137" s="30"/>
      <c r="FT137" s="30"/>
      <c r="FU137" s="30"/>
      <c r="FV137" s="30"/>
      <c r="FW137" s="30"/>
      <c r="FX137" s="30"/>
      <c r="FY137" s="30"/>
      <c r="FZ137" s="30"/>
      <c r="GA137" s="30"/>
      <c r="GB137" s="30"/>
      <c r="GC137" s="30"/>
      <c r="GD137" s="30"/>
      <c r="GE137" s="30"/>
      <c r="GF137" s="30"/>
      <c r="GG137" s="30"/>
      <c r="GH137" s="30"/>
      <c r="GI137" s="30"/>
      <c r="GJ137" s="30"/>
      <c r="GK137" s="30"/>
      <c r="GL137" s="30"/>
      <c r="GM137" s="30"/>
      <c r="GN137" s="30"/>
      <c r="GO137" s="30"/>
      <c r="GP137" s="30"/>
      <c r="GQ137" s="30"/>
      <c r="GR137" s="30"/>
      <c r="GS137" s="30"/>
      <c r="GT137" s="30"/>
      <c r="GU137" s="30"/>
      <c r="GV137" s="30"/>
      <c r="GW137" s="30"/>
      <c r="GX137" s="30"/>
      <c r="GY137" s="30"/>
      <c r="GZ137" s="30"/>
      <c r="HA137" s="30"/>
      <c r="HB137" s="30"/>
      <c r="HC137" s="30"/>
      <c r="HD137" s="30"/>
      <c r="HE137" s="30"/>
      <c r="HF137" s="30"/>
      <c r="HG137" s="30"/>
      <c r="HH137" s="30"/>
      <c r="HI137" s="30"/>
      <c r="HJ137" s="30"/>
      <c r="HK137" s="30"/>
      <c r="HL137" s="30"/>
      <c r="HM137" s="30"/>
      <c r="HN137" s="30"/>
      <c r="HO137" s="30"/>
      <c r="HP137" s="30"/>
      <c r="HQ137" s="30"/>
      <c r="HR137" s="30"/>
      <c r="HS137" s="30"/>
      <c r="HT137" s="30"/>
      <c r="HU137" s="30"/>
      <c r="HV137" s="30"/>
      <c r="HW137" s="30"/>
    </row>
    <row r="138" spans="1:231" ht="27.75" customHeight="1" x14ac:dyDescent="0.2">
      <c r="A138" s="7" t="s">
        <v>315</v>
      </c>
      <c r="B138" s="25"/>
      <c r="C138" s="18" t="s">
        <v>63</v>
      </c>
      <c r="D138" s="19">
        <f>D139+D142</f>
        <v>3909.0918300000003</v>
      </c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0"/>
      <c r="FL138" s="30"/>
      <c r="FM138" s="30"/>
      <c r="FN138" s="30"/>
      <c r="FO138" s="30"/>
      <c r="FP138" s="30"/>
      <c r="FQ138" s="30"/>
      <c r="FR138" s="30"/>
      <c r="FS138" s="30"/>
      <c r="FT138" s="30"/>
      <c r="FU138" s="30"/>
      <c r="FV138" s="30"/>
      <c r="FW138" s="30"/>
      <c r="FX138" s="30"/>
      <c r="FY138" s="30"/>
      <c r="FZ138" s="30"/>
      <c r="GA138" s="30"/>
      <c r="GB138" s="30"/>
      <c r="GC138" s="30"/>
      <c r="GD138" s="30"/>
      <c r="GE138" s="30"/>
      <c r="GF138" s="30"/>
      <c r="GG138" s="30"/>
      <c r="GH138" s="30"/>
      <c r="GI138" s="30"/>
      <c r="GJ138" s="30"/>
      <c r="GK138" s="30"/>
      <c r="GL138" s="30"/>
      <c r="GM138" s="30"/>
      <c r="GN138" s="30"/>
      <c r="GO138" s="30"/>
      <c r="GP138" s="30"/>
      <c r="GQ138" s="30"/>
      <c r="GR138" s="30"/>
      <c r="GS138" s="30"/>
      <c r="GT138" s="30"/>
      <c r="GU138" s="30"/>
      <c r="GV138" s="30"/>
      <c r="GW138" s="30"/>
      <c r="GX138" s="30"/>
      <c r="GY138" s="30"/>
      <c r="GZ138" s="30"/>
      <c r="HA138" s="30"/>
      <c r="HB138" s="30"/>
      <c r="HC138" s="30"/>
      <c r="HD138" s="30"/>
      <c r="HE138" s="30"/>
      <c r="HF138" s="30"/>
      <c r="HG138" s="30"/>
      <c r="HH138" s="30"/>
      <c r="HI138" s="30"/>
      <c r="HJ138" s="30"/>
      <c r="HK138" s="30"/>
      <c r="HL138" s="30"/>
      <c r="HM138" s="30"/>
      <c r="HN138" s="30"/>
      <c r="HO138" s="30"/>
      <c r="HP138" s="30"/>
      <c r="HQ138" s="30"/>
      <c r="HR138" s="30"/>
      <c r="HS138" s="30"/>
      <c r="HT138" s="30"/>
      <c r="HU138" s="30"/>
      <c r="HV138" s="30"/>
      <c r="HW138" s="30"/>
    </row>
    <row r="139" spans="1:231" ht="15" customHeight="1" x14ac:dyDescent="0.2">
      <c r="A139" s="7" t="s">
        <v>316</v>
      </c>
      <c r="B139" s="31"/>
      <c r="C139" s="26" t="s">
        <v>64</v>
      </c>
      <c r="D139" s="19">
        <f>SUM(D140:D141)</f>
        <v>3439.2918300000001</v>
      </c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  <c r="HW139" s="30"/>
    </row>
    <row r="140" spans="1:231" ht="42.75" customHeight="1" x14ac:dyDescent="0.2">
      <c r="A140" s="7"/>
      <c r="B140" s="25" t="s">
        <v>283</v>
      </c>
      <c r="C140" s="26" t="s">
        <v>284</v>
      </c>
      <c r="D140" s="19">
        <v>2858.53935</v>
      </c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/>
      <c r="HB140" s="30"/>
      <c r="HC140" s="30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O140" s="30"/>
      <c r="HP140" s="30"/>
      <c r="HQ140" s="30"/>
      <c r="HR140" s="30"/>
      <c r="HS140" s="30"/>
      <c r="HT140" s="30"/>
      <c r="HU140" s="30"/>
      <c r="HV140" s="30"/>
      <c r="HW140" s="30"/>
    </row>
    <row r="141" spans="1:231" ht="30" customHeight="1" x14ac:dyDescent="0.2">
      <c r="A141" s="7"/>
      <c r="B141" s="25" t="s">
        <v>285</v>
      </c>
      <c r="C141" s="26" t="s">
        <v>286</v>
      </c>
      <c r="D141" s="19">
        <v>580.75247999999999</v>
      </c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  <c r="HW141" s="30"/>
    </row>
    <row r="142" spans="1:231" ht="41.25" customHeight="1" x14ac:dyDescent="0.2">
      <c r="A142" s="37" t="s">
        <v>317</v>
      </c>
      <c r="B142" s="25"/>
      <c r="C142" s="18" t="s">
        <v>318</v>
      </c>
      <c r="D142" s="19">
        <f>D143</f>
        <v>469.8</v>
      </c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  <c r="FJ142" s="24"/>
      <c r="FK142" s="24"/>
      <c r="FL142" s="24"/>
      <c r="FM142" s="24"/>
      <c r="FN142" s="24"/>
      <c r="FO142" s="24"/>
      <c r="FP142" s="24"/>
      <c r="FQ142" s="24"/>
      <c r="FR142" s="24"/>
      <c r="FS142" s="24"/>
      <c r="FT142" s="24"/>
      <c r="FU142" s="24"/>
      <c r="FV142" s="24"/>
      <c r="FW142" s="24"/>
      <c r="FX142" s="24"/>
      <c r="FY142" s="24"/>
      <c r="FZ142" s="24"/>
      <c r="GA142" s="24"/>
      <c r="GB142" s="24"/>
      <c r="GC142" s="24"/>
      <c r="GD142" s="24"/>
      <c r="GE142" s="24"/>
      <c r="GF142" s="24"/>
      <c r="GG142" s="24"/>
      <c r="GH142" s="24"/>
      <c r="GI142" s="24"/>
      <c r="GJ142" s="24"/>
      <c r="GK142" s="24"/>
      <c r="GL142" s="24"/>
      <c r="GM142" s="24"/>
      <c r="GN142" s="24"/>
      <c r="GO142" s="24"/>
      <c r="GP142" s="24"/>
      <c r="GQ142" s="24"/>
      <c r="GR142" s="24"/>
      <c r="GS142" s="24"/>
      <c r="GT142" s="24"/>
      <c r="GU142" s="24"/>
      <c r="GV142" s="24"/>
      <c r="GW142" s="24"/>
      <c r="GX142" s="24"/>
      <c r="GY142" s="24"/>
      <c r="GZ142" s="24"/>
      <c r="HA142" s="24"/>
      <c r="HB142" s="24"/>
      <c r="HC142" s="24"/>
      <c r="HD142" s="24"/>
      <c r="HE142" s="24"/>
      <c r="HF142" s="24"/>
      <c r="HG142" s="24"/>
      <c r="HH142" s="24"/>
      <c r="HI142" s="24"/>
      <c r="HJ142" s="24"/>
      <c r="HK142" s="24"/>
      <c r="HL142" s="24"/>
      <c r="HM142" s="24"/>
      <c r="HN142" s="24"/>
      <c r="HO142" s="24"/>
      <c r="HP142" s="24"/>
      <c r="HQ142" s="24"/>
      <c r="HR142" s="24"/>
      <c r="HS142" s="24"/>
      <c r="HT142" s="24"/>
      <c r="HU142" s="24"/>
      <c r="HV142" s="24"/>
      <c r="HW142" s="24"/>
    </row>
    <row r="143" spans="1:231" ht="28.5" customHeight="1" x14ac:dyDescent="0.2">
      <c r="A143" s="7"/>
      <c r="B143" s="25" t="s">
        <v>285</v>
      </c>
      <c r="C143" s="26" t="s">
        <v>286</v>
      </c>
      <c r="D143" s="19">
        <v>469.8</v>
      </c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  <c r="FJ143" s="24"/>
      <c r="FK143" s="24"/>
      <c r="FL143" s="24"/>
      <c r="FM143" s="24"/>
      <c r="FN143" s="24"/>
      <c r="FO143" s="24"/>
      <c r="FP143" s="24"/>
      <c r="FQ143" s="24"/>
      <c r="FR143" s="24"/>
      <c r="FS143" s="24"/>
      <c r="FT143" s="24"/>
      <c r="FU143" s="24"/>
      <c r="FV143" s="24"/>
      <c r="FW143" s="24"/>
      <c r="FX143" s="24"/>
      <c r="FY143" s="24"/>
      <c r="FZ143" s="24"/>
      <c r="GA143" s="24"/>
      <c r="GB143" s="24"/>
      <c r="GC143" s="24"/>
      <c r="GD143" s="24"/>
      <c r="GE143" s="24"/>
      <c r="GF143" s="24"/>
      <c r="GG143" s="24"/>
      <c r="GH143" s="24"/>
      <c r="GI143" s="24"/>
      <c r="GJ143" s="24"/>
      <c r="GK143" s="24"/>
      <c r="GL143" s="24"/>
      <c r="GM143" s="24"/>
      <c r="GN143" s="24"/>
      <c r="GO143" s="24"/>
      <c r="GP143" s="24"/>
      <c r="GQ143" s="24"/>
      <c r="GR143" s="24"/>
      <c r="GS143" s="24"/>
      <c r="GT143" s="24"/>
      <c r="GU143" s="24"/>
      <c r="GV143" s="24"/>
      <c r="GW143" s="24"/>
      <c r="GX143" s="24"/>
      <c r="GY143" s="24"/>
      <c r="GZ143" s="24"/>
      <c r="HA143" s="24"/>
      <c r="HB143" s="24"/>
      <c r="HC143" s="24"/>
      <c r="HD143" s="24"/>
      <c r="HE143" s="24"/>
      <c r="HF143" s="24"/>
      <c r="HG143" s="24"/>
      <c r="HH143" s="24"/>
      <c r="HI143" s="24"/>
      <c r="HJ143" s="24"/>
      <c r="HK143" s="24"/>
      <c r="HL143" s="24"/>
      <c r="HM143" s="24"/>
      <c r="HN143" s="24"/>
      <c r="HO143" s="24"/>
      <c r="HP143" s="24"/>
      <c r="HQ143" s="24"/>
      <c r="HR143" s="24"/>
      <c r="HS143" s="24"/>
      <c r="HT143" s="24"/>
      <c r="HU143" s="24"/>
      <c r="HV143" s="24"/>
      <c r="HW143" s="24"/>
    </row>
    <row r="144" spans="1:231" ht="28.5" customHeight="1" x14ac:dyDescent="0.2">
      <c r="A144" s="7" t="s">
        <v>319</v>
      </c>
      <c r="B144" s="25"/>
      <c r="C144" s="26" t="s">
        <v>65</v>
      </c>
      <c r="D144" s="19">
        <f>D145</f>
        <v>32</v>
      </c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  <c r="DK144" s="29"/>
      <c r="DL144" s="29"/>
      <c r="DM144" s="29"/>
      <c r="DN144" s="29"/>
      <c r="DO144" s="29"/>
      <c r="DP144" s="29"/>
      <c r="DQ144" s="29"/>
      <c r="DR144" s="29"/>
      <c r="DS144" s="29"/>
      <c r="DT144" s="29"/>
      <c r="DU144" s="29"/>
      <c r="DV144" s="29"/>
      <c r="DW144" s="29"/>
      <c r="DX144" s="29"/>
      <c r="DY144" s="29"/>
      <c r="DZ144" s="29"/>
      <c r="EA144" s="29"/>
      <c r="EB144" s="29"/>
      <c r="EC144" s="29"/>
      <c r="ED144" s="29"/>
      <c r="EE144" s="29"/>
      <c r="EF144" s="29"/>
      <c r="EG144" s="29"/>
      <c r="EH144" s="29"/>
      <c r="EI144" s="29"/>
      <c r="EJ144" s="29"/>
      <c r="EK144" s="29"/>
      <c r="EL144" s="29"/>
      <c r="EM144" s="29"/>
      <c r="EN144" s="29"/>
      <c r="EO144" s="29"/>
      <c r="EP144" s="29"/>
      <c r="EQ144" s="29"/>
      <c r="ER144" s="29"/>
      <c r="ES144" s="29"/>
      <c r="ET144" s="29"/>
      <c r="EU144" s="29"/>
      <c r="EV144" s="29"/>
      <c r="EW144" s="29"/>
      <c r="EX144" s="29"/>
      <c r="EY144" s="29"/>
      <c r="EZ144" s="29"/>
      <c r="FA144" s="29"/>
      <c r="FB144" s="29"/>
      <c r="FC144" s="29"/>
      <c r="FD144" s="29"/>
      <c r="FE144" s="29"/>
      <c r="FF144" s="29"/>
      <c r="FG144" s="29"/>
      <c r="FH144" s="29"/>
      <c r="FI144" s="29"/>
      <c r="FJ144" s="29"/>
      <c r="FK144" s="29"/>
      <c r="FL144" s="29"/>
      <c r="FM144" s="29"/>
      <c r="FN144" s="29"/>
      <c r="FO144" s="29"/>
      <c r="FP144" s="29"/>
      <c r="FQ144" s="29"/>
      <c r="FR144" s="29"/>
      <c r="FS144" s="29"/>
      <c r="FT144" s="29"/>
      <c r="FU144" s="29"/>
      <c r="FV144" s="29"/>
      <c r="FW144" s="29"/>
      <c r="FX144" s="29"/>
      <c r="FY144" s="29"/>
      <c r="FZ144" s="29"/>
      <c r="GA144" s="29"/>
      <c r="GB144" s="29"/>
      <c r="GC144" s="29"/>
      <c r="GD144" s="29"/>
      <c r="GE144" s="29"/>
      <c r="GF144" s="29"/>
      <c r="GG144" s="29"/>
      <c r="GH144" s="29"/>
      <c r="GI144" s="29"/>
      <c r="GJ144" s="29"/>
      <c r="GK144" s="29"/>
      <c r="GL144" s="29"/>
      <c r="GM144" s="29"/>
      <c r="GN144" s="29"/>
      <c r="GO144" s="29"/>
      <c r="GP144" s="29"/>
      <c r="GQ144" s="29"/>
      <c r="GR144" s="29"/>
      <c r="GS144" s="29"/>
      <c r="GT144" s="29"/>
      <c r="GU144" s="29"/>
      <c r="GV144" s="29"/>
      <c r="GW144" s="29"/>
      <c r="GX144" s="29"/>
      <c r="GY144" s="29"/>
      <c r="GZ144" s="29"/>
      <c r="HA144" s="29"/>
      <c r="HB144" s="29"/>
      <c r="HC144" s="29"/>
      <c r="HD144" s="29"/>
      <c r="HE144" s="29"/>
      <c r="HF144" s="29"/>
      <c r="HG144" s="29"/>
      <c r="HH144" s="29"/>
      <c r="HI144" s="29"/>
      <c r="HJ144" s="29"/>
      <c r="HK144" s="29"/>
      <c r="HL144" s="29"/>
      <c r="HM144" s="29"/>
      <c r="HN144" s="29"/>
      <c r="HO144" s="29"/>
      <c r="HP144" s="29"/>
      <c r="HQ144" s="29"/>
      <c r="HR144" s="29"/>
      <c r="HS144" s="29"/>
      <c r="HT144" s="29"/>
      <c r="HU144" s="29"/>
      <c r="HV144" s="29"/>
      <c r="HW144" s="29"/>
    </row>
    <row r="145" spans="1:231" ht="28.5" customHeight="1" x14ac:dyDescent="0.2">
      <c r="A145" s="7" t="s">
        <v>320</v>
      </c>
      <c r="B145" s="25"/>
      <c r="C145" s="26" t="s">
        <v>66</v>
      </c>
      <c r="D145" s="19">
        <f>D146</f>
        <v>32</v>
      </c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  <c r="DL145" s="29"/>
      <c r="DM145" s="29"/>
      <c r="DN145" s="29"/>
      <c r="DO145" s="29"/>
      <c r="DP145" s="29"/>
      <c r="DQ145" s="29"/>
      <c r="DR145" s="29"/>
      <c r="DS145" s="29"/>
      <c r="DT145" s="29"/>
      <c r="DU145" s="29"/>
      <c r="DV145" s="29"/>
      <c r="DW145" s="29"/>
      <c r="DX145" s="29"/>
      <c r="DY145" s="29"/>
      <c r="DZ145" s="29"/>
      <c r="EA145" s="29"/>
      <c r="EB145" s="29"/>
      <c r="EC145" s="29"/>
      <c r="ED145" s="29"/>
      <c r="EE145" s="29"/>
      <c r="EF145" s="29"/>
      <c r="EG145" s="29"/>
      <c r="EH145" s="29"/>
      <c r="EI145" s="29"/>
      <c r="EJ145" s="29"/>
      <c r="EK145" s="29"/>
      <c r="EL145" s="29"/>
      <c r="EM145" s="29"/>
      <c r="EN145" s="29"/>
      <c r="EO145" s="29"/>
      <c r="EP145" s="29"/>
      <c r="EQ145" s="29"/>
      <c r="ER145" s="29"/>
      <c r="ES145" s="29"/>
      <c r="ET145" s="29"/>
      <c r="EU145" s="29"/>
      <c r="EV145" s="29"/>
      <c r="EW145" s="29"/>
      <c r="EX145" s="29"/>
      <c r="EY145" s="29"/>
      <c r="EZ145" s="29"/>
      <c r="FA145" s="29"/>
      <c r="FB145" s="29"/>
      <c r="FC145" s="29"/>
      <c r="FD145" s="29"/>
      <c r="FE145" s="29"/>
      <c r="FF145" s="29"/>
      <c r="FG145" s="29"/>
      <c r="FH145" s="29"/>
      <c r="FI145" s="29"/>
      <c r="FJ145" s="29"/>
      <c r="FK145" s="29"/>
      <c r="FL145" s="29"/>
      <c r="FM145" s="29"/>
      <c r="FN145" s="29"/>
      <c r="FO145" s="29"/>
      <c r="FP145" s="29"/>
      <c r="FQ145" s="29"/>
      <c r="FR145" s="29"/>
      <c r="FS145" s="29"/>
      <c r="FT145" s="29"/>
      <c r="FU145" s="29"/>
      <c r="FV145" s="29"/>
      <c r="FW145" s="29"/>
      <c r="FX145" s="29"/>
      <c r="FY145" s="29"/>
      <c r="FZ145" s="29"/>
      <c r="GA145" s="29"/>
      <c r="GB145" s="29"/>
      <c r="GC145" s="29"/>
      <c r="GD145" s="29"/>
      <c r="GE145" s="29"/>
      <c r="GF145" s="29"/>
      <c r="GG145" s="29"/>
      <c r="GH145" s="29"/>
      <c r="GI145" s="29"/>
      <c r="GJ145" s="29"/>
      <c r="GK145" s="29"/>
      <c r="GL145" s="29"/>
      <c r="GM145" s="29"/>
      <c r="GN145" s="29"/>
      <c r="GO145" s="29"/>
      <c r="GP145" s="29"/>
      <c r="GQ145" s="29"/>
      <c r="GR145" s="29"/>
      <c r="GS145" s="29"/>
      <c r="GT145" s="29"/>
      <c r="GU145" s="29"/>
      <c r="GV145" s="29"/>
      <c r="GW145" s="29"/>
      <c r="GX145" s="29"/>
      <c r="GY145" s="29"/>
      <c r="GZ145" s="29"/>
      <c r="HA145" s="29"/>
      <c r="HB145" s="29"/>
      <c r="HC145" s="29"/>
      <c r="HD145" s="29"/>
      <c r="HE145" s="29"/>
      <c r="HF145" s="29"/>
      <c r="HG145" s="29"/>
      <c r="HH145" s="29"/>
      <c r="HI145" s="29"/>
      <c r="HJ145" s="29"/>
      <c r="HK145" s="29"/>
      <c r="HL145" s="29"/>
      <c r="HM145" s="29"/>
      <c r="HN145" s="29"/>
      <c r="HO145" s="29"/>
      <c r="HP145" s="29"/>
      <c r="HQ145" s="29"/>
      <c r="HR145" s="29"/>
      <c r="HS145" s="29"/>
      <c r="HT145" s="29"/>
      <c r="HU145" s="29"/>
      <c r="HV145" s="29"/>
      <c r="HW145" s="29"/>
    </row>
    <row r="146" spans="1:231" ht="28.5" customHeight="1" x14ac:dyDescent="0.2">
      <c r="A146" s="7" t="s">
        <v>321</v>
      </c>
      <c r="B146" s="25"/>
      <c r="C146" s="26" t="s">
        <v>67</v>
      </c>
      <c r="D146" s="19">
        <f>D147</f>
        <v>32</v>
      </c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  <c r="FJ146" s="24"/>
      <c r="FK146" s="24"/>
      <c r="FL146" s="24"/>
      <c r="FM146" s="24"/>
      <c r="FN146" s="24"/>
      <c r="FO146" s="24"/>
      <c r="FP146" s="24"/>
      <c r="FQ146" s="24"/>
      <c r="FR146" s="24"/>
      <c r="FS146" s="24"/>
      <c r="FT146" s="24"/>
      <c r="FU146" s="24"/>
      <c r="FV146" s="24"/>
      <c r="FW146" s="24"/>
      <c r="FX146" s="24"/>
      <c r="FY146" s="24"/>
      <c r="FZ146" s="24"/>
      <c r="GA146" s="24"/>
      <c r="GB146" s="24"/>
      <c r="GC146" s="24"/>
      <c r="GD146" s="24"/>
      <c r="GE146" s="24"/>
      <c r="GF146" s="24"/>
      <c r="GG146" s="24"/>
      <c r="GH146" s="24"/>
      <c r="GI146" s="24"/>
      <c r="GJ146" s="24"/>
      <c r="GK146" s="24"/>
      <c r="GL146" s="24"/>
      <c r="GM146" s="24"/>
      <c r="GN146" s="24"/>
      <c r="GO146" s="24"/>
      <c r="GP146" s="24"/>
      <c r="GQ146" s="24"/>
      <c r="GR146" s="24"/>
      <c r="GS146" s="24"/>
      <c r="GT146" s="24"/>
      <c r="GU146" s="24"/>
      <c r="GV146" s="24"/>
      <c r="GW146" s="24"/>
      <c r="GX146" s="24"/>
      <c r="GY146" s="24"/>
      <c r="GZ146" s="24"/>
      <c r="HA146" s="24"/>
      <c r="HB146" s="24"/>
      <c r="HC146" s="24"/>
      <c r="HD146" s="24"/>
      <c r="HE146" s="24"/>
      <c r="HF146" s="24"/>
      <c r="HG146" s="24"/>
      <c r="HH146" s="24"/>
      <c r="HI146" s="24"/>
      <c r="HJ146" s="24"/>
      <c r="HK146" s="24"/>
      <c r="HL146" s="24"/>
      <c r="HM146" s="24"/>
      <c r="HN146" s="24"/>
      <c r="HO146" s="24"/>
      <c r="HP146" s="24"/>
      <c r="HQ146" s="24"/>
      <c r="HR146" s="24"/>
      <c r="HS146" s="24"/>
      <c r="HT146" s="24"/>
      <c r="HU146" s="24"/>
      <c r="HV146" s="24"/>
      <c r="HW146" s="24"/>
    </row>
    <row r="147" spans="1:231" ht="28.5" customHeight="1" x14ac:dyDescent="0.2">
      <c r="A147" s="7"/>
      <c r="B147" s="25" t="s">
        <v>281</v>
      </c>
      <c r="C147" s="26" t="s">
        <v>282</v>
      </c>
      <c r="D147" s="19">
        <v>32</v>
      </c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  <c r="FJ147" s="24"/>
      <c r="FK147" s="24"/>
      <c r="FL147" s="24"/>
      <c r="FM147" s="24"/>
      <c r="FN147" s="24"/>
      <c r="FO147" s="24"/>
      <c r="FP147" s="24"/>
      <c r="FQ147" s="24"/>
      <c r="FR147" s="24"/>
      <c r="FS147" s="24"/>
      <c r="FT147" s="24"/>
      <c r="FU147" s="24"/>
      <c r="FV147" s="24"/>
      <c r="FW147" s="24"/>
      <c r="FX147" s="24"/>
      <c r="FY147" s="24"/>
      <c r="FZ147" s="24"/>
      <c r="GA147" s="24"/>
      <c r="GB147" s="24"/>
      <c r="GC147" s="24"/>
      <c r="GD147" s="24"/>
      <c r="GE147" s="24"/>
      <c r="GF147" s="24"/>
      <c r="GG147" s="24"/>
      <c r="GH147" s="24"/>
      <c r="GI147" s="24"/>
      <c r="GJ147" s="24"/>
      <c r="GK147" s="24"/>
      <c r="GL147" s="24"/>
      <c r="GM147" s="24"/>
      <c r="GN147" s="24"/>
      <c r="GO147" s="24"/>
      <c r="GP147" s="24"/>
      <c r="GQ147" s="24"/>
      <c r="GR147" s="24"/>
      <c r="GS147" s="24"/>
      <c r="GT147" s="24"/>
      <c r="GU147" s="24"/>
      <c r="GV147" s="24"/>
      <c r="GW147" s="24"/>
      <c r="GX147" s="24"/>
      <c r="GY147" s="24"/>
      <c r="GZ147" s="24"/>
      <c r="HA147" s="24"/>
      <c r="HB147" s="24"/>
      <c r="HC147" s="24"/>
      <c r="HD147" s="24"/>
      <c r="HE147" s="24"/>
      <c r="HF147" s="24"/>
      <c r="HG147" s="24"/>
      <c r="HH147" s="24"/>
      <c r="HI147" s="24"/>
      <c r="HJ147" s="24"/>
      <c r="HK147" s="24"/>
      <c r="HL147" s="24"/>
      <c r="HM147" s="24"/>
      <c r="HN147" s="24"/>
      <c r="HO147" s="24"/>
      <c r="HP147" s="24"/>
      <c r="HQ147" s="24"/>
      <c r="HR147" s="24"/>
      <c r="HS147" s="24"/>
      <c r="HT147" s="24"/>
      <c r="HU147" s="24"/>
      <c r="HV147" s="24"/>
      <c r="HW147" s="24"/>
    </row>
    <row r="148" spans="1:231" ht="17.25" customHeight="1" x14ac:dyDescent="0.2">
      <c r="A148" s="7" t="s">
        <v>322</v>
      </c>
      <c r="B148" s="25"/>
      <c r="C148" s="26" t="s">
        <v>68</v>
      </c>
      <c r="D148" s="19">
        <f>D149</f>
        <v>4446.9303200000004</v>
      </c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  <c r="FJ148" s="24"/>
      <c r="FK148" s="24"/>
      <c r="FL148" s="24"/>
      <c r="FM148" s="24"/>
      <c r="FN148" s="24"/>
      <c r="FO148" s="24"/>
      <c r="FP148" s="24"/>
      <c r="FQ148" s="24"/>
      <c r="FR148" s="24"/>
      <c r="FS148" s="24"/>
      <c r="FT148" s="24"/>
      <c r="FU148" s="24"/>
      <c r="FV148" s="24"/>
      <c r="FW148" s="24"/>
      <c r="FX148" s="24"/>
      <c r="FY148" s="24"/>
      <c r="FZ148" s="24"/>
      <c r="GA148" s="24"/>
      <c r="GB148" s="24"/>
      <c r="GC148" s="24"/>
      <c r="GD148" s="24"/>
      <c r="GE148" s="24"/>
      <c r="GF148" s="24"/>
      <c r="GG148" s="24"/>
      <c r="GH148" s="24"/>
      <c r="GI148" s="24"/>
      <c r="GJ148" s="24"/>
      <c r="GK148" s="24"/>
      <c r="GL148" s="24"/>
      <c r="GM148" s="24"/>
      <c r="GN148" s="24"/>
      <c r="GO148" s="24"/>
      <c r="GP148" s="24"/>
      <c r="GQ148" s="24"/>
      <c r="GR148" s="24"/>
      <c r="GS148" s="24"/>
      <c r="GT148" s="24"/>
      <c r="GU148" s="24"/>
      <c r="GV148" s="24"/>
      <c r="GW148" s="24"/>
      <c r="GX148" s="24"/>
      <c r="GY148" s="24"/>
      <c r="GZ148" s="24"/>
      <c r="HA148" s="24"/>
      <c r="HB148" s="24"/>
      <c r="HC148" s="24"/>
      <c r="HD148" s="24"/>
      <c r="HE148" s="24"/>
      <c r="HF148" s="24"/>
      <c r="HG148" s="24"/>
      <c r="HH148" s="24"/>
      <c r="HI148" s="24"/>
      <c r="HJ148" s="24"/>
      <c r="HK148" s="24"/>
      <c r="HL148" s="24"/>
      <c r="HM148" s="24"/>
      <c r="HN148" s="24"/>
      <c r="HO148" s="24"/>
      <c r="HP148" s="24"/>
      <c r="HQ148" s="24"/>
      <c r="HR148" s="24"/>
      <c r="HS148" s="24"/>
      <c r="HT148" s="24"/>
      <c r="HU148" s="24"/>
      <c r="HV148" s="24"/>
      <c r="HW148" s="24"/>
    </row>
    <row r="149" spans="1:231" ht="28.5" customHeight="1" x14ac:dyDescent="0.2">
      <c r="A149" s="7" t="s">
        <v>323</v>
      </c>
      <c r="B149" s="25"/>
      <c r="C149" s="26" t="s">
        <v>69</v>
      </c>
      <c r="D149" s="19">
        <f>D150</f>
        <v>4446.9303200000004</v>
      </c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  <c r="FJ149" s="24"/>
      <c r="FK149" s="24"/>
      <c r="FL149" s="24"/>
      <c r="FM149" s="24"/>
      <c r="FN149" s="24"/>
      <c r="FO149" s="24"/>
      <c r="FP149" s="24"/>
      <c r="FQ149" s="24"/>
      <c r="FR149" s="24"/>
      <c r="FS149" s="24"/>
      <c r="FT149" s="24"/>
      <c r="FU149" s="24"/>
      <c r="FV149" s="24"/>
      <c r="FW149" s="24"/>
      <c r="FX149" s="24"/>
      <c r="FY149" s="24"/>
      <c r="FZ149" s="24"/>
      <c r="GA149" s="24"/>
      <c r="GB149" s="24"/>
      <c r="GC149" s="24"/>
      <c r="GD149" s="24"/>
      <c r="GE149" s="24"/>
      <c r="GF149" s="24"/>
      <c r="GG149" s="24"/>
      <c r="GH149" s="24"/>
      <c r="GI149" s="24"/>
      <c r="GJ149" s="24"/>
      <c r="GK149" s="24"/>
      <c r="GL149" s="24"/>
      <c r="GM149" s="24"/>
      <c r="GN149" s="24"/>
      <c r="GO149" s="24"/>
      <c r="GP149" s="24"/>
      <c r="GQ149" s="24"/>
      <c r="GR149" s="24"/>
      <c r="GS149" s="24"/>
      <c r="GT149" s="24"/>
      <c r="GU149" s="24"/>
      <c r="GV149" s="24"/>
      <c r="GW149" s="24"/>
      <c r="GX149" s="24"/>
      <c r="GY149" s="24"/>
      <c r="GZ149" s="24"/>
      <c r="HA149" s="24"/>
      <c r="HB149" s="24"/>
      <c r="HC149" s="24"/>
      <c r="HD149" s="24"/>
      <c r="HE149" s="24"/>
      <c r="HF149" s="24"/>
      <c r="HG149" s="24"/>
      <c r="HH149" s="24"/>
      <c r="HI149" s="24"/>
      <c r="HJ149" s="24"/>
      <c r="HK149" s="24"/>
      <c r="HL149" s="24"/>
      <c r="HM149" s="24"/>
      <c r="HN149" s="24"/>
      <c r="HO149" s="24"/>
      <c r="HP149" s="24"/>
      <c r="HQ149" s="24"/>
      <c r="HR149" s="24"/>
      <c r="HS149" s="24"/>
      <c r="HT149" s="24"/>
      <c r="HU149" s="24"/>
      <c r="HV149" s="24"/>
      <c r="HW149" s="24"/>
    </row>
    <row r="150" spans="1:231" ht="42.75" customHeight="1" x14ac:dyDescent="0.2">
      <c r="A150" s="7" t="s">
        <v>324</v>
      </c>
      <c r="B150" s="25"/>
      <c r="C150" s="26" t="s">
        <v>31</v>
      </c>
      <c r="D150" s="19">
        <f>D151</f>
        <v>4446.9303200000004</v>
      </c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  <c r="FJ150" s="24"/>
      <c r="FK150" s="24"/>
      <c r="FL150" s="24"/>
      <c r="FM150" s="24"/>
      <c r="FN150" s="24"/>
      <c r="FO150" s="24"/>
      <c r="FP150" s="24"/>
      <c r="FQ150" s="24"/>
      <c r="FR150" s="24"/>
      <c r="FS150" s="24"/>
      <c r="FT150" s="24"/>
      <c r="FU150" s="24"/>
      <c r="FV150" s="24"/>
      <c r="FW150" s="24"/>
      <c r="FX150" s="24"/>
      <c r="FY150" s="24"/>
      <c r="FZ150" s="24"/>
      <c r="GA150" s="24"/>
      <c r="GB150" s="24"/>
      <c r="GC150" s="24"/>
      <c r="GD150" s="24"/>
      <c r="GE150" s="24"/>
      <c r="GF150" s="24"/>
      <c r="GG150" s="24"/>
      <c r="GH150" s="24"/>
      <c r="GI150" s="24"/>
      <c r="GJ150" s="24"/>
      <c r="GK150" s="24"/>
      <c r="GL150" s="24"/>
      <c r="GM150" s="24"/>
      <c r="GN150" s="24"/>
      <c r="GO150" s="24"/>
      <c r="GP150" s="24"/>
      <c r="GQ150" s="24"/>
      <c r="GR150" s="24"/>
      <c r="GS150" s="24"/>
      <c r="GT150" s="24"/>
      <c r="GU150" s="24"/>
      <c r="GV150" s="24"/>
      <c r="GW150" s="24"/>
      <c r="GX150" s="24"/>
      <c r="GY150" s="24"/>
      <c r="GZ150" s="24"/>
      <c r="HA150" s="24"/>
      <c r="HB150" s="24"/>
      <c r="HC150" s="24"/>
      <c r="HD150" s="24"/>
      <c r="HE150" s="24"/>
      <c r="HF150" s="24"/>
      <c r="HG150" s="24"/>
      <c r="HH150" s="24"/>
      <c r="HI150" s="24"/>
      <c r="HJ150" s="24"/>
      <c r="HK150" s="24"/>
      <c r="HL150" s="24"/>
      <c r="HM150" s="24"/>
      <c r="HN150" s="24"/>
      <c r="HO150" s="24"/>
      <c r="HP150" s="24"/>
      <c r="HQ150" s="24"/>
      <c r="HR150" s="24"/>
      <c r="HS150" s="24"/>
      <c r="HT150" s="24"/>
      <c r="HU150" s="24"/>
      <c r="HV150" s="24"/>
      <c r="HW150" s="24"/>
    </row>
    <row r="151" spans="1:231" ht="28.5" customHeight="1" x14ac:dyDescent="0.2">
      <c r="A151" s="7"/>
      <c r="B151" s="25" t="s">
        <v>281</v>
      </c>
      <c r="C151" s="26" t="s">
        <v>282</v>
      </c>
      <c r="D151" s="19">
        <v>4446.9303200000004</v>
      </c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  <c r="FJ151" s="24"/>
      <c r="FK151" s="24"/>
      <c r="FL151" s="24"/>
      <c r="FM151" s="24"/>
      <c r="FN151" s="24"/>
      <c r="FO151" s="24"/>
      <c r="FP151" s="24"/>
      <c r="FQ151" s="24"/>
      <c r="FR151" s="24"/>
      <c r="FS151" s="24"/>
      <c r="FT151" s="24"/>
      <c r="FU151" s="24"/>
      <c r="FV151" s="24"/>
      <c r="FW151" s="24"/>
      <c r="FX151" s="24"/>
      <c r="FY151" s="24"/>
      <c r="FZ151" s="24"/>
      <c r="GA151" s="24"/>
      <c r="GB151" s="24"/>
      <c r="GC151" s="24"/>
      <c r="GD151" s="24"/>
      <c r="GE151" s="24"/>
      <c r="GF151" s="24"/>
      <c r="GG151" s="24"/>
      <c r="GH151" s="24"/>
      <c r="GI151" s="24"/>
      <c r="GJ151" s="24"/>
      <c r="GK151" s="24"/>
      <c r="GL151" s="24"/>
      <c r="GM151" s="24"/>
      <c r="GN151" s="24"/>
      <c r="GO151" s="24"/>
      <c r="GP151" s="24"/>
      <c r="GQ151" s="24"/>
      <c r="GR151" s="24"/>
      <c r="GS151" s="24"/>
      <c r="GT151" s="24"/>
      <c r="GU151" s="24"/>
      <c r="GV151" s="24"/>
      <c r="GW151" s="24"/>
      <c r="GX151" s="24"/>
      <c r="GY151" s="24"/>
      <c r="GZ151" s="24"/>
      <c r="HA151" s="24"/>
      <c r="HB151" s="24"/>
      <c r="HC151" s="24"/>
      <c r="HD151" s="24"/>
      <c r="HE151" s="24"/>
      <c r="HF151" s="24"/>
      <c r="HG151" s="24"/>
      <c r="HH151" s="24"/>
      <c r="HI151" s="24"/>
      <c r="HJ151" s="24"/>
      <c r="HK151" s="24"/>
      <c r="HL151" s="24"/>
      <c r="HM151" s="24"/>
      <c r="HN151" s="24"/>
      <c r="HO151" s="24"/>
      <c r="HP151" s="24"/>
      <c r="HQ151" s="24"/>
      <c r="HR151" s="24"/>
      <c r="HS151" s="24"/>
      <c r="HT151" s="24"/>
      <c r="HU151" s="24"/>
      <c r="HV151" s="24"/>
      <c r="HW151" s="24"/>
    </row>
    <row r="152" spans="1:231" ht="27.75" customHeight="1" x14ac:dyDescent="0.2">
      <c r="A152" s="13" t="s">
        <v>325</v>
      </c>
      <c r="B152" s="14"/>
      <c r="C152" s="15" t="s">
        <v>70</v>
      </c>
      <c r="D152" s="16">
        <f>D153+D169+D175+D180</f>
        <v>24514.691900000005</v>
      </c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  <c r="CV152" s="36"/>
      <c r="CW152" s="36"/>
      <c r="CX152" s="36"/>
      <c r="CY152" s="36"/>
      <c r="CZ152" s="36"/>
      <c r="DA152" s="36"/>
      <c r="DB152" s="36"/>
      <c r="DC152" s="36"/>
      <c r="DD152" s="36"/>
      <c r="DE152" s="36"/>
      <c r="DF152" s="36"/>
      <c r="DG152" s="36"/>
      <c r="DH152" s="36"/>
      <c r="DI152" s="36"/>
      <c r="DJ152" s="36"/>
      <c r="DK152" s="36"/>
      <c r="DL152" s="36"/>
      <c r="DM152" s="36"/>
      <c r="DN152" s="36"/>
      <c r="DO152" s="36"/>
      <c r="DP152" s="36"/>
      <c r="DQ152" s="36"/>
      <c r="DR152" s="36"/>
      <c r="DS152" s="36"/>
      <c r="DT152" s="36"/>
      <c r="DU152" s="36"/>
      <c r="DV152" s="36"/>
      <c r="DW152" s="36"/>
      <c r="DX152" s="36"/>
      <c r="DY152" s="36"/>
      <c r="DZ152" s="36"/>
      <c r="EA152" s="36"/>
      <c r="EB152" s="36"/>
      <c r="EC152" s="36"/>
      <c r="ED152" s="36"/>
      <c r="EE152" s="36"/>
      <c r="EF152" s="36"/>
      <c r="EG152" s="36"/>
      <c r="EH152" s="36"/>
      <c r="EI152" s="36"/>
      <c r="EJ152" s="36"/>
      <c r="EK152" s="36"/>
      <c r="EL152" s="36"/>
      <c r="EM152" s="36"/>
      <c r="EN152" s="36"/>
      <c r="EO152" s="36"/>
      <c r="EP152" s="36"/>
      <c r="EQ152" s="36"/>
      <c r="ER152" s="36"/>
      <c r="ES152" s="36"/>
      <c r="ET152" s="36"/>
      <c r="EU152" s="36"/>
      <c r="EV152" s="36"/>
      <c r="EW152" s="36"/>
      <c r="EX152" s="36"/>
      <c r="EY152" s="36"/>
      <c r="EZ152" s="36"/>
      <c r="FA152" s="36"/>
      <c r="FB152" s="36"/>
      <c r="FC152" s="36"/>
      <c r="FD152" s="36"/>
      <c r="FE152" s="36"/>
      <c r="FF152" s="36"/>
      <c r="FG152" s="36"/>
      <c r="FH152" s="36"/>
      <c r="FI152" s="36"/>
      <c r="FJ152" s="36"/>
      <c r="FK152" s="36"/>
      <c r="FL152" s="36"/>
      <c r="FM152" s="36"/>
      <c r="FN152" s="36"/>
      <c r="FO152" s="36"/>
      <c r="FP152" s="36"/>
      <c r="FQ152" s="36"/>
      <c r="FR152" s="36"/>
      <c r="FS152" s="36"/>
      <c r="FT152" s="36"/>
      <c r="FU152" s="36"/>
      <c r="FV152" s="36"/>
      <c r="FW152" s="36"/>
      <c r="FX152" s="36"/>
      <c r="FY152" s="36"/>
      <c r="FZ152" s="36"/>
      <c r="GA152" s="36"/>
      <c r="GB152" s="36"/>
      <c r="GC152" s="36"/>
      <c r="GD152" s="36"/>
      <c r="GE152" s="36"/>
      <c r="GF152" s="36"/>
      <c r="GG152" s="36"/>
      <c r="GH152" s="36"/>
      <c r="GI152" s="36"/>
      <c r="GJ152" s="36"/>
      <c r="GK152" s="36"/>
      <c r="GL152" s="36"/>
      <c r="GM152" s="36"/>
      <c r="GN152" s="36"/>
      <c r="GO152" s="36"/>
      <c r="GP152" s="36"/>
      <c r="GQ152" s="36"/>
      <c r="GR152" s="36"/>
      <c r="GS152" s="36"/>
      <c r="GT152" s="36"/>
      <c r="GU152" s="36"/>
      <c r="GV152" s="36"/>
      <c r="GW152" s="36"/>
      <c r="GX152" s="36"/>
      <c r="GY152" s="36"/>
      <c r="GZ152" s="36"/>
      <c r="HA152" s="36"/>
      <c r="HB152" s="36"/>
      <c r="HC152" s="36"/>
      <c r="HD152" s="36"/>
      <c r="HE152" s="36"/>
      <c r="HF152" s="36"/>
      <c r="HG152" s="36"/>
      <c r="HH152" s="36"/>
      <c r="HI152" s="36"/>
      <c r="HJ152" s="36"/>
      <c r="HK152" s="36"/>
      <c r="HL152" s="36"/>
      <c r="HM152" s="36"/>
      <c r="HN152" s="36"/>
      <c r="HO152" s="36"/>
      <c r="HP152" s="36"/>
      <c r="HQ152" s="36"/>
      <c r="HR152" s="36"/>
      <c r="HS152" s="36"/>
      <c r="HT152" s="36"/>
      <c r="HU152" s="36"/>
      <c r="HV152" s="36"/>
      <c r="HW152" s="36"/>
    </row>
    <row r="153" spans="1:231" ht="28.5" customHeight="1" x14ac:dyDescent="0.2">
      <c r="A153" s="7" t="s">
        <v>326</v>
      </c>
      <c r="B153" s="6"/>
      <c r="C153" s="18" t="s">
        <v>71</v>
      </c>
      <c r="D153" s="19">
        <f>D154+D163+D166</f>
        <v>11121.23314</v>
      </c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I153" s="34"/>
      <c r="DJ153" s="34"/>
      <c r="DK153" s="34"/>
      <c r="DL153" s="34"/>
      <c r="DM153" s="34"/>
      <c r="DN153" s="34"/>
      <c r="DO153" s="34"/>
      <c r="DP153" s="34"/>
      <c r="DQ153" s="34"/>
      <c r="DR153" s="34"/>
      <c r="DS153" s="34"/>
      <c r="DT153" s="34"/>
      <c r="DU153" s="34"/>
      <c r="DV153" s="34"/>
      <c r="DW153" s="34"/>
      <c r="DX153" s="34"/>
      <c r="DY153" s="34"/>
      <c r="DZ153" s="34"/>
      <c r="EA153" s="34"/>
      <c r="EB153" s="34"/>
      <c r="EC153" s="34"/>
      <c r="ED153" s="34"/>
      <c r="EE153" s="34"/>
      <c r="EF153" s="34"/>
      <c r="EG153" s="34"/>
      <c r="EH153" s="34"/>
      <c r="EI153" s="34"/>
      <c r="EJ153" s="34"/>
      <c r="EK153" s="34"/>
      <c r="EL153" s="34"/>
      <c r="EM153" s="34"/>
      <c r="EN153" s="34"/>
      <c r="EO153" s="34"/>
      <c r="EP153" s="34"/>
      <c r="EQ153" s="34"/>
      <c r="ER153" s="34"/>
      <c r="ES153" s="34"/>
      <c r="ET153" s="34"/>
      <c r="EU153" s="34"/>
      <c r="EV153" s="34"/>
      <c r="EW153" s="34"/>
      <c r="EX153" s="34"/>
      <c r="EY153" s="34"/>
      <c r="EZ153" s="34"/>
      <c r="FA153" s="34"/>
      <c r="FB153" s="34"/>
      <c r="FC153" s="34"/>
      <c r="FD153" s="34"/>
      <c r="FE153" s="34"/>
      <c r="FF153" s="34"/>
      <c r="FG153" s="34"/>
      <c r="FH153" s="34"/>
      <c r="FI153" s="34"/>
      <c r="FJ153" s="34"/>
      <c r="FK153" s="34"/>
      <c r="FL153" s="34"/>
      <c r="FM153" s="34"/>
      <c r="FN153" s="34"/>
      <c r="FO153" s="34"/>
      <c r="FP153" s="34"/>
      <c r="FQ153" s="34"/>
      <c r="FR153" s="34"/>
      <c r="FS153" s="34"/>
      <c r="FT153" s="34"/>
      <c r="FU153" s="34"/>
      <c r="FV153" s="34"/>
      <c r="FW153" s="34"/>
      <c r="FX153" s="34"/>
      <c r="FY153" s="34"/>
      <c r="FZ153" s="34"/>
      <c r="GA153" s="34"/>
      <c r="GB153" s="34"/>
      <c r="GC153" s="34"/>
      <c r="GD153" s="34"/>
      <c r="GE153" s="34"/>
      <c r="GF153" s="34"/>
      <c r="GG153" s="34"/>
      <c r="GH153" s="34"/>
      <c r="GI153" s="34"/>
      <c r="GJ153" s="34"/>
      <c r="GK153" s="34"/>
      <c r="GL153" s="34"/>
      <c r="GM153" s="34"/>
      <c r="GN153" s="34"/>
      <c r="GO153" s="34"/>
      <c r="GP153" s="34"/>
      <c r="GQ153" s="34"/>
      <c r="GR153" s="34"/>
      <c r="GS153" s="34"/>
      <c r="GT153" s="34"/>
      <c r="GU153" s="34"/>
      <c r="GV153" s="34"/>
      <c r="GW153" s="34"/>
      <c r="GX153" s="34"/>
      <c r="GY153" s="34"/>
      <c r="GZ153" s="34"/>
      <c r="HA153" s="34"/>
      <c r="HB153" s="34"/>
      <c r="HC153" s="34"/>
      <c r="HD153" s="34"/>
      <c r="HE153" s="34"/>
      <c r="HF153" s="34"/>
      <c r="HG153" s="34"/>
      <c r="HH153" s="34"/>
      <c r="HI153" s="34"/>
      <c r="HJ153" s="34"/>
      <c r="HK153" s="34"/>
      <c r="HL153" s="34"/>
      <c r="HM153" s="34"/>
      <c r="HN153" s="34"/>
      <c r="HO153" s="34"/>
      <c r="HP153" s="34"/>
      <c r="HQ153" s="34"/>
      <c r="HR153" s="34"/>
      <c r="HS153" s="34"/>
      <c r="HT153" s="34"/>
      <c r="HU153" s="34"/>
      <c r="HV153" s="34"/>
      <c r="HW153" s="34"/>
    </row>
    <row r="154" spans="1:231" ht="15.75" customHeight="1" x14ac:dyDescent="0.2">
      <c r="A154" s="7" t="s">
        <v>327</v>
      </c>
      <c r="B154" s="6"/>
      <c r="C154" s="18" t="s">
        <v>72</v>
      </c>
      <c r="D154" s="19">
        <f>D155+D157+D159+D161</f>
        <v>1455.38573</v>
      </c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  <c r="DA154" s="34"/>
      <c r="DB154" s="34"/>
      <c r="DC154" s="34"/>
      <c r="DD154" s="34"/>
      <c r="DE154" s="34"/>
      <c r="DF154" s="34"/>
      <c r="DG154" s="34"/>
      <c r="DH154" s="34"/>
      <c r="DI154" s="34"/>
      <c r="DJ154" s="34"/>
      <c r="DK154" s="34"/>
      <c r="DL154" s="34"/>
      <c r="DM154" s="34"/>
      <c r="DN154" s="34"/>
      <c r="DO154" s="34"/>
      <c r="DP154" s="34"/>
      <c r="DQ154" s="34"/>
      <c r="DR154" s="34"/>
      <c r="DS154" s="34"/>
      <c r="DT154" s="34"/>
      <c r="DU154" s="34"/>
      <c r="DV154" s="34"/>
      <c r="DW154" s="34"/>
      <c r="DX154" s="34"/>
      <c r="DY154" s="34"/>
      <c r="DZ154" s="34"/>
      <c r="EA154" s="34"/>
      <c r="EB154" s="34"/>
      <c r="EC154" s="34"/>
      <c r="ED154" s="34"/>
      <c r="EE154" s="34"/>
      <c r="EF154" s="34"/>
      <c r="EG154" s="34"/>
      <c r="EH154" s="34"/>
      <c r="EI154" s="34"/>
      <c r="EJ154" s="34"/>
      <c r="EK154" s="34"/>
      <c r="EL154" s="34"/>
      <c r="EM154" s="34"/>
      <c r="EN154" s="34"/>
      <c r="EO154" s="34"/>
      <c r="EP154" s="34"/>
      <c r="EQ154" s="34"/>
      <c r="ER154" s="34"/>
      <c r="ES154" s="34"/>
      <c r="ET154" s="34"/>
      <c r="EU154" s="34"/>
      <c r="EV154" s="34"/>
      <c r="EW154" s="34"/>
      <c r="EX154" s="34"/>
      <c r="EY154" s="34"/>
      <c r="EZ154" s="34"/>
      <c r="FA154" s="34"/>
      <c r="FB154" s="34"/>
      <c r="FC154" s="34"/>
      <c r="FD154" s="34"/>
      <c r="FE154" s="34"/>
      <c r="FF154" s="34"/>
      <c r="FG154" s="34"/>
      <c r="FH154" s="34"/>
      <c r="FI154" s="34"/>
      <c r="FJ154" s="34"/>
      <c r="FK154" s="34"/>
      <c r="FL154" s="34"/>
      <c r="FM154" s="34"/>
      <c r="FN154" s="34"/>
      <c r="FO154" s="34"/>
      <c r="FP154" s="34"/>
      <c r="FQ154" s="34"/>
      <c r="FR154" s="34"/>
      <c r="FS154" s="34"/>
      <c r="FT154" s="34"/>
      <c r="FU154" s="34"/>
      <c r="FV154" s="34"/>
      <c r="FW154" s="34"/>
      <c r="FX154" s="34"/>
      <c r="FY154" s="34"/>
      <c r="FZ154" s="34"/>
      <c r="GA154" s="34"/>
      <c r="GB154" s="34"/>
      <c r="GC154" s="34"/>
      <c r="GD154" s="34"/>
      <c r="GE154" s="34"/>
      <c r="GF154" s="34"/>
      <c r="GG154" s="34"/>
      <c r="GH154" s="34"/>
      <c r="GI154" s="34"/>
      <c r="GJ154" s="34"/>
      <c r="GK154" s="34"/>
      <c r="GL154" s="34"/>
      <c r="GM154" s="34"/>
      <c r="GN154" s="34"/>
      <c r="GO154" s="34"/>
      <c r="GP154" s="34"/>
      <c r="GQ154" s="34"/>
      <c r="GR154" s="34"/>
      <c r="GS154" s="34"/>
      <c r="GT154" s="34"/>
      <c r="GU154" s="34"/>
      <c r="GV154" s="34"/>
      <c r="GW154" s="34"/>
      <c r="GX154" s="34"/>
      <c r="GY154" s="34"/>
      <c r="GZ154" s="34"/>
      <c r="HA154" s="34"/>
      <c r="HB154" s="34"/>
      <c r="HC154" s="34"/>
      <c r="HD154" s="34"/>
      <c r="HE154" s="34"/>
      <c r="HF154" s="34"/>
      <c r="HG154" s="34"/>
      <c r="HH154" s="34"/>
      <c r="HI154" s="34"/>
      <c r="HJ154" s="34"/>
      <c r="HK154" s="34"/>
      <c r="HL154" s="34"/>
      <c r="HM154" s="34"/>
      <c r="HN154" s="34"/>
      <c r="HO154" s="34"/>
      <c r="HP154" s="34"/>
      <c r="HQ154" s="34"/>
      <c r="HR154" s="34"/>
      <c r="HS154" s="34"/>
      <c r="HT154" s="34"/>
      <c r="HU154" s="34"/>
      <c r="HV154" s="34"/>
      <c r="HW154" s="34"/>
    </row>
    <row r="155" spans="1:231" ht="28.5" customHeight="1" x14ac:dyDescent="0.2">
      <c r="A155" s="7" t="s">
        <v>328</v>
      </c>
      <c r="B155" s="6"/>
      <c r="C155" s="18" t="s">
        <v>73</v>
      </c>
      <c r="D155" s="19">
        <f>D156</f>
        <v>937.44332999999995</v>
      </c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  <c r="DG155" s="34"/>
      <c r="DH155" s="34"/>
      <c r="DI155" s="34"/>
      <c r="DJ155" s="34"/>
      <c r="DK155" s="34"/>
      <c r="DL155" s="34"/>
      <c r="DM155" s="34"/>
      <c r="DN155" s="34"/>
      <c r="DO155" s="34"/>
      <c r="DP155" s="34"/>
      <c r="DQ155" s="34"/>
      <c r="DR155" s="34"/>
      <c r="DS155" s="34"/>
      <c r="DT155" s="34"/>
      <c r="DU155" s="34"/>
      <c r="DV155" s="34"/>
      <c r="DW155" s="34"/>
      <c r="DX155" s="34"/>
      <c r="DY155" s="34"/>
      <c r="DZ155" s="34"/>
      <c r="EA155" s="34"/>
      <c r="EB155" s="34"/>
      <c r="EC155" s="34"/>
      <c r="ED155" s="34"/>
      <c r="EE155" s="34"/>
      <c r="EF155" s="34"/>
      <c r="EG155" s="34"/>
      <c r="EH155" s="34"/>
      <c r="EI155" s="34"/>
      <c r="EJ155" s="34"/>
      <c r="EK155" s="34"/>
      <c r="EL155" s="34"/>
      <c r="EM155" s="34"/>
      <c r="EN155" s="34"/>
      <c r="EO155" s="34"/>
      <c r="EP155" s="34"/>
      <c r="EQ155" s="34"/>
      <c r="ER155" s="34"/>
      <c r="ES155" s="34"/>
      <c r="ET155" s="34"/>
      <c r="EU155" s="34"/>
      <c r="EV155" s="34"/>
      <c r="EW155" s="34"/>
      <c r="EX155" s="34"/>
      <c r="EY155" s="34"/>
      <c r="EZ155" s="34"/>
      <c r="FA155" s="34"/>
      <c r="FB155" s="34"/>
      <c r="FC155" s="34"/>
      <c r="FD155" s="34"/>
      <c r="FE155" s="34"/>
      <c r="FF155" s="34"/>
      <c r="FG155" s="34"/>
      <c r="FH155" s="34"/>
      <c r="FI155" s="34"/>
      <c r="FJ155" s="34"/>
      <c r="FK155" s="34"/>
      <c r="FL155" s="34"/>
      <c r="FM155" s="34"/>
      <c r="FN155" s="34"/>
      <c r="FO155" s="34"/>
      <c r="FP155" s="34"/>
      <c r="FQ155" s="34"/>
      <c r="FR155" s="34"/>
      <c r="FS155" s="34"/>
      <c r="FT155" s="34"/>
      <c r="FU155" s="34"/>
      <c r="FV155" s="34"/>
      <c r="FW155" s="34"/>
      <c r="FX155" s="34"/>
      <c r="FY155" s="34"/>
      <c r="FZ155" s="34"/>
      <c r="GA155" s="34"/>
      <c r="GB155" s="34"/>
      <c r="GC155" s="34"/>
      <c r="GD155" s="34"/>
      <c r="GE155" s="34"/>
      <c r="GF155" s="34"/>
      <c r="GG155" s="34"/>
      <c r="GH155" s="34"/>
      <c r="GI155" s="34"/>
      <c r="GJ155" s="34"/>
      <c r="GK155" s="34"/>
      <c r="GL155" s="34"/>
      <c r="GM155" s="34"/>
      <c r="GN155" s="34"/>
      <c r="GO155" s="34"/>
      <c r="GP155" s="34"/>
      <c r="GQ155" s="34"/>
      <c r="GR155" s="34"/>
      <c r="GS155" s="34"/>
      <c r="GT155" s="34"/>
      <c r="GU155" s="34"/>
      <c r="GV155" s="34"/>
      <c r="GW155" s="34"/>
      <c r="GX155" s="34"/>
      <c r="GY155" s="34"/>
      <c r="GZ155" s="34"/>
      <c r="HA155" s="34"/>
      <c r="HB155" s="34"/>
      <c r="HC155" s="34"/>
      <c r="HD155" s="34"/>
      <c r="HE155" s="34"/>
      <c r="HF155" s="34"/>
      <c r="HG155" s="34"/>
      <c r="HH155" s="34"/>
      <c r="HI155" s="34"/>
      <c r="HJ155" s="34"/>
      <c r="HK155" s="34"/>
      <c r="HL155" s="34"/>
      <c r="HM155" s="34"/>
      <c r="HN155" s="34"/>
      <c r="HO155" s="34"/>
      <c r="HP155" s="34"/>
      <c r="HQ155" s="34"/>
      <c r="HR155" s="34"/>
      <c r="HS155" s="34"/>
      <c r="HT155" s="34"/>
      <c r="HU155" s="34"/>
      <c r="HV155" s="34"/>
      <c r="HW155" s="34"/>
    </row>
    <row r="156" spans="1:231" ht="28.5" customHeight="1" x14ac:dyDescent="0.2">
      <c r="A156" s="7"/>
      <c r="B156" s="25" t="s">
        <v>281</v>
      </c>
      <c r="C156" s="26" t="s">
        <v>282</v>
      </c>
      <c r="D156" s="19">
        <v>937.44332999999995</v>
      </c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  <c r="CR156" s="34"/>
      <c r="CS156" s="34"/>
      <c r="CT156" s="34"/>
      <c r="CU156" s="34"/>
      <c r="CV156" s="34"/>
      <c r="CW156" s="34"/>
      <c r="CX156" s="34"/>
      <c r="CY156" s="34"/>
      <c r="CZ156" s="34"/>
      <c r="DA156" s="34"/>
      <c r="DB156" s="34"/>
      <c r="DC156" s="34"/>
      <c r="DD156" s="34"/>
      <c r="DE156" s="34"/>
      <c r="DF156" s="34"/>
      <c r="DG156" s="34"/>
      <c r="DH156" s="34"/>
      <c r="DI156" s="34"/>
      <c r="DJ156" s="34"/>
      <c r="DK156" s="34"/>
      <c r="DL156" s="34"/>
      <c r="DM156" s="34"/>
      <c r="DN156" s="34"/>
      <c r="DO156" s="34"/>
      <c r="DP156" s="34"/>
      <c r="DQ156" s="34"/>
      <c r="DR156" s="34"/>
      <c r="DS156" s="34"/>
      <c r="DT156" s="34"/>
      <c r="DU156" s="34"/>
      <c r="DV156" s="34"/>
      <c r="DW156" s="34"/>
      <c r="DX156" s="34"/>
      <c r="DY156" s="34"/>
      <c r="DZ156" s="34"/>
      <c r="EA156" s="34"/>
      <c r="EB156" s="34"/>
      <c r="EC156" s="34"/>
      <c r="ED156" s="34"/>
      <c r="EE156" s="34"/>
      <c r="EF156" s="34"/>
      <c r="EG156" s="34"/>
      <c r="EH156" s="34"/>
      <c r="EI156" s="34"/>
      <c r="EJ156" s="34"/>
      <c r="EK156" s="34"/>
      <c r="EL156" s="34"/>
      <c r="EM156" s="34"/>
      <c r="EN156" s="34"/>
      <c r="EO156" s="34"/>
      <c r="EP156" s="34"/>
      <c r="EQ156" s="34"/>
      <c r="ER156" s="34"/>
      <c r="ES156" s="34"/>
      <c r="ET156" s="34"/>
      <c r="EU156" s="34"/>
      <c r="EV156" s="34"/>
      <c r="EW156" s="34"/>
      <c r="EX156" s="34"/>
      <c r="EY156" s="34"/>
      <c r="EZ156" s="34"/>
      <c r="FA156" s="34"/>
      <c r="FB156" s="34"/>
      <c r="FC156" s="34"/>
      <c r="FD156" s="34"/>
      <c r="FE156" s="34"/>
      <c r="FF156" s="34"/>
      <c r="FG156" s="34"/>
      <c r="FH156" s="34"/>
      <c r="FI156" s="34"/>
      <c r="FJ156" s="34"/>
      <c r="FK156" s="34"/>
      <c r="FL156" s="34"/>
      <c r="FM156" s="34"/>
      <c r="FN156" s="34"/>
      <c r="FO156" s="34"/>
      <c r="FP156" s="34"/>
      <c r="FQ156" s="34"/>
      <c r="FR156" s="34"/>
      <c r="FS156" s="34"/>
      <c r="FT156" s="34"/>
      <c r="FU156" s="34"/>
      <c r="FV156" s="34"/>
      <c r="FW156" s="34"/>
      <c r="FX156" s="34"/>
      <c r="FY156" s="34"/>
      <c r="FZ156" s="34"/>
      <c r="GA156" s="34"/>
      <c r="GB156" s="34"/>
      <c r="GC156" s="34"/>
      <c r="GD156" s="34"/>
      <c r="GE156" s="34"/>
      <c r="GF156" s="34"/>
      <c r="GG156" s="34"/>
      <c r="GH156" s="34"/>
      <c r="GI156" s="34"/>
      <c r="GJ156" s="34"/>
      <c r="GK156" s="34"/>
      <c r="GL156" s="34"/>
      <c r="GM156" s="34"/>
      <c r="GN156" s="34"/>
      <c r="GO156" s="34"/>
      <c r="GP156" s="34"/>
      <c r="GQ156" s="34"/>
      <c r="GR156" s="34"/>
      <c r="GS156" s="34"/>
      <c r="GT156" s="34"/>
      <c r="GU156" s="34"/>
      <c r="GV156" s="34"/>
      <c r="GW156" s="34"/>
      <c r="GX156" s="34"/>
      <c r="GY156" s="34"/>
      <c r="GZ156" s="34"/>
      <c r="HA156" s="34"/>
      <c r="HB156" s="34"/>
      <c r="HC156" s="34"/>
      <c r="HD156" s="34"/>
      <c r="HE156" s="34"/>
      <c r="HF156" s="34"/>
      <c r="HG156" s="34"/>
      <c r="HH156" s="34"/>
      <c r="HI156" s="34"/>
      <c r="HJ156" s="34"/>
      <c r="HK156" s="34"/>
      <c r="HL156" s="34"/>
      <c r="HM156" s="34"/>
      <c r="HN156" s="34"/>
      <c r="HO156" s="34"/>
      <c r="HP156" s="34"/>
      <c r="HQ156" s="34"/>
      <c r="HR156" s="34"/>
      <c r="HS156" s="34"/>
      <c r="HT156" s="34"/>
      <c r="HU156" s="34"/>
      <c r="HV156" s="34"/>
      <c r="HW156" s="34"/>
    </row>
    <row r="157" spans="1:231" ht="28.5" customHeight="1" x14ac:dyDescent="0.2">
      <c r="A157" s="7" t="s">
        <v>329</v>
      </c>
      <c r="B157" s="18"/>
      <c r="C157" s="18" t="s">
        <v>74</v>
      </c>
      <c r="D157" s="19">
        <f>D158</f>
        <v>145</v>
      </c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  <c r="CO157" s="34"/>
      <c r="CP157" s="34"/>
      <c r="CQ157" s="34"/>
      <c r="CR157" s="34"/>
      <c r="CS157" s="34"/>
      <c r="CT157" s="34"/>
      <c r="CU157" s="34"/>
      <c r="CV157" s="34"/>
      <c r="CW157" s="34"/>
      <c r="CX157" s="34"/>
      <c r="CY157" s="34"/>
      <c r="CZ157" s="34"/>
      <c r="DA157" s="34"/>
      <c r="DB157" s="34"/>
      <c r="DC157" s="34"/>
      <c r="DD157" s="34"/>
      <c r="DE157" s="34"/>
      <c r="DF157" s="34"/>
      <c r="DG157" s="34"/>
      <c r="DH157" s="34"/>
      <c r="DI157" s="34"/>
      <c r="DJ157" s="34"/>
      <c r="DK157" s="34"/>
      <c r="DL157" s="34"/>
      <c r="DM157" s="34"/>
      <c r="DN157" s="34"/>
      <c r="DO157" s="34"/>
      <c r="DP157" s="34"/>
      <c r="DQ157" s="34"/>
      <c r="DR157" s="34"/>
      <c r="DS157" s="34"/>
      <c r="DT157" s="34"/>
      <c r="DU157" s="34"/>
      <c r="DV157" s="34"/>
      <c r="DW157" s="34"/>
      <c r="DX157" s="34"/>
      <c r="DY157" s="34"/>
      <c r="DZ157" s="34"/>
      <c r="EA157" s="34"/>
      <c r="EB157" s="34"/>
      <c r="EC157" s="34"/>
      <c r="ED157" s="34"/>
      <c r="EE157" s="34"/>
      <c r="EF157" s="34"/>
      <c r="EG157" s="34"/>
      <c r="EH157" s="34"/>
      <c r="EI157" s="34"/>
      <c r="EJ157" s="34"/>
      <c r="EK157" s="34"/>
      <c r="EL157" s="34"/>
      <c r="EM157" s="34"/>
      <c r="EN157" s="34"/>
      <c r="EO157" s="34"/>
      <c r="EP157" s="34"/>
      <c r="EQ157" s="34"/>
      <c r="ER157" s="34"/>
      <c r="ES157" s="34"/>
      <c r="ET157" s="34"/>
      <c r="EU157" s="34"/>
      <c r="EV157" s="34"/>
      <c r="EW157" s="34"/>
      <c r="EX157" s="34"/>
      <c r="EY157" s="34"/>
      <c r="EZ157" s="34"/>
      <c r="FA157" s="34"/>
      <c r="FB157" s="34"/>
      <c r="FC157" s="34"/>
      <c r="FD157" s="34"/>
      <c r="FE157" s="34"/>
      <c r="FF157" s="34"/>
      <c r="FG157" s="34"/>
      <c r="FH157" s="34"/>
      <c r="FI157" s="34"/>
      <c r="FJ157" s="34"/>
      <c r="FK157" s="34"/>
      <c r="FL157" s="34"/>
      <c r="FM157" s="34"/>
      <c r="FN157" s="34"/>
      <c r="FO157" s="34"/>
      <c r="FP157" s="34"/>
      <c r="FQ157" s="34"/>
      <c r="FR157" s="34"/>
      <c r="FS157" s="34"/>
      <c r="FT157" s="34"/>
      <c r="FU157" s="34"/>
      <c r="FV157" s="34"/>
      <c r="FW157" s="34"/>
      <c r="FX157" s="34"/>
      <c r="FY157" s="34"/>
      <c r="FZ157" s="34"/>
      <c r="GA157" s="34"/>
      <c r="GB157" s="34"/>
      <c r="GC157" s="34"/>
      <c r="GD157" s="34"/>
      <c r="GE157" s="34"/>
      <c r="GF157" s="34"/>
      <c r="GG157" s="34"/>
      <c r="GH157" s="34"/>
      <c r="GI157" s="34"/>
      <c r="GJ157" s="34"/>
      <c r="GK157" s="34"/>
      <c r="GL157" s="34"/>
      <c r="GM157" s="34"/>
      <c r="GN157" s="34"/>
      <c r="GO157" s="34"/>
      <c r="GP157" s="34"/>
      <c r="GQ157" s="34"/>
      <c r="GR157" s="34"/>
      <c r="GS157" s="34"/>
      <c r="GT157" s="34"/>
      <c r="GU157" s="34"/>
      <c r="GV157" s="34"/>
      <c r="GW157" s="34"/>
      <c r="GX157" s="34"/>
      <c r="GY157" s="34"/>
      <c r="GZ157" s="34"/>
      <c r="HA157" s="34"/>
      <c r="HB157" s="34"/>
      <c r="HC157" s="34"/>
      <c r="HD157" s="34"/>
      <c r="HE157" s="34"/>
      <c r="HF157" s="34"/>
      <c r="HG157" s="34"/>
      <c r="HH157" s="34"/>
      <c r="HI157" s="34"/>
      <c r="HJ157" s="34"/>
      <c r="HK157" s="34"/>
      <c r="HL157" s="34"/>
      <c r="HM157" s="34"/>
      <c r="HN157" s="34"/>
      <c r="HO157" s="34"/>
      <c r="HP157" s="34"/>
      <c r="HQ157" s="34"/>
      <c r="HR157" s="34"/>
      <c r="HS157" s="34"/>
      <c r="HT157" s="34"/>
      <c r="HU157" s="34"/>
      <c r="HV157" s="34"/>
      <c r="HW157" s="34"/>
    </row>
    <row r="158" spans="1:231" ht="28.5" customHeight="1" x14ac:dyDescent="0.2">
      <c r="A158" s="7"/>
      <c r="B158" s="25" t="s">
        <v>281</v>
      </c>
      <c r="C158" s="26" t="s">
        <v>282</v>
      </c>
      <c r="D158" s="19">
        <v>145</v>
      </c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  <c r="CO158" s="34"/>
      <c r="CP158" s="34"/>
      <c r="CQ158" s="34"/>
      <c r="CR158" s="34"/>
      <c r="CS158" s="34"/>
      <c r="CT158" s="34"/>
      <c r="CU158" s="34"/>
      <c r="CV158" s="34"/>
      <c r="CW158" s="34"/>
      <c r="CX158" s="34"/>
      <c r="CY158" s="34"/>
      <c r="CZ158" s="34"/>
      <c r="DA158" s="34"/>
      <c r="DB158" s="34"/>
      <c r="DC158" s="34"/>
      <c r="DD158" s="34"/>
      <c r="DE158" s="34"/>
      <c r="DF158" s="34"/>
      <c r="DG158" s="34"/>
      <c r="DH158" s="34"/>
      <c r="DI158" s="34"/>
      <c r="DJ158" s="34"/>
      <c r="DK158" s="34"/>
      <c r="DL158" s="34"/>
      <c r="DM158" s="34"/>
      <c r="DN158" s="34"/>
      <c r="DO158" s="34"/>
      <c r="DP158" s="34"/>
      <c r="DQ158" s="34"/>
      <c r="DR158" s="34"/>
      <c r="DS158" s="34"/>
      <c r="DT158" s="34"/>
      <c r="DU158" s="34"/>
      <c r="DV158" s="34"/>
      <c r="DW158" s="34"/>
      <c r="DX158" s="34"/>
      <c r="DY158" s="34"/>
      <c r="DZ158" s="34"/>
      <c r="EA158" s="34"/>
      <c r="EB158" s="34"/>
      <c r="EC158" s="34"/>
      <c r="ED158" s="34"/>
      <c r="EE158" s="34"/>
      <c r="EF158" s="34"/>
      <c r="EG158" s="34"/>
      <c r="EH158" s="34"/>
      <c r="EI158" s="34"/>
      <c r="EJ158" s="34"/>
      <c r="EK158" s="34"/>
      <c r="EL158" s="34"/>
      <c r="EM158" s="34"/>
      <c r="EN158" s="34"/>
      <c r="EO158" s="34"/>
      <c r="EP158" s="34"/>
      <c r="EQ158" s="34"/>
      <c r="ER158" s="34"/>
      <c r="ES158" s="34"/>
      <c r="ET158" s="34"/>
      <c r="EU158" s="34"/>
      <c r="EV158" s="34"/>
      <c r="EW158" s="34"/>
      <c r="EX158" s="34"/>
      <c r="EY158" s="34"/>
      <c r="EZ158" s="34"/>
      <c r="FA158" s="34"/>
      <c r="FB158" s="34"/>
      <c r="FC158" s="34"/>
      <c r="FD158" s="34"/>
      <c r="FE158" s="34"/>
      <c r="FF158" s="34"/>
      <c r="FG158" s="34"/>
      <c r="FH158" s="34"/>
      <c r="FI158" s="34"/>
      <c r="FJ158" s="34"/>
      <c r="FK158" s="34"/>
      <c r="FL158" s="34"/>
      <c r="FM158" s="34"/>
      <c r="FN158" s="34"/>
      <c r="FO158" s="34"/>
      <c r="FP158" s="34"/>
      <c r="FQ158" s="34"/>
      <c r="FR158" s="34"/>
      <c r="FS158" s="34"/>
      <c r="FT158" s="34"/>
      <c r="FU158" s="34"/>
      <c r="FV158" s="34"/>
      <c r="FW158" s="34"/>
      <c r="FX158" s="34"/>
      <c r="FY158" s="34"/>
      <c r="FZ158" s="34"/>
      <c r="GA158" s="34"/>
      <c r="GB158" s="34"/>
      <c r="GC158" s="34"/>
      <c r="GD158" s="34"/>
      <c r="GE158" s="34"/>
      <c r="GF158" s="34"/>
      <c r="GG158" s="34"/>
      <c r="GH158" s="34"/>
      <c r="GI158" s="34"/>
      <c r="GJ158" s="34"/>
      <c r="GK158" s="34"/>
      <c r="GL158" s="34"/>
      <c r="GM158" s="34"/>
      <c r="GN158" s="34"/>
      <c r="GO158" s="34"/>
      <c r="GP158" s="34"/>
      <c r="GQ158" s="34"/>
      <c r="GR158" s="34"/>
      <c r="GS158" s="34"/>
      <c r="GT158" s="34"/>
      <c r="GU158" s="34"/>
      <c r="GV158" s="34"/>
      <c r="GW158" s="34"/>
      <c r="GX158" s="34"/>
      <c r="GY158" s="34"/>
      <c r="GZ158" s="34"/>
      <c r="HA158" s="34"/>
      <c r="HB158" s="34"/>
      <c r="HC158" s="34"/>
      <c r="HD158" s="34"/>
      <c r="HE158" s="34"/>
      <c r="HF158" s="34"/>
      <c r="HG158" s="34"/>
      <c r="HH158" s="34"/>
      <c r="HI158" s="34"/>
      <c r="HJ158" s="34"/>
      <c r="HK158" s="34"/>
      <c r="HL158" s="34"/>
      <c r="HM158" s="34"/>
      <c r="HN158" s="34"/>
      <c r="HO158" s="34"/>
      <c r="HP158" s="34"/>
      <c r="HQ158" s="34"/>
      <c r="HR158" s="34"/>
      <c r="HS158" s="34"/>
      <c r="HT158" s="34"/>
      <c r="HU158" s="34"/>
      <c r="HV158" s="34"/>
      <c r="HW158" s="34"/>
    </row>
    <row r="159" spans="1:231" ht="54" customHeight="1" x14ac:dyDescent="0.2">
      <c r="A159" s="7" t="s">
        <v>330</v>
      </c>
      <c r="B159" s="25"/>
      <c r="C159" s="26" t="s">
        <v>331</v>
      </c>
      <c r="D159" s="19">
        <f>D160</f>
        <v>20</v>
      </c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4"/>
      <c r="DB159" s="34"/>
      <c r="DC159" s="34"/>
      <c r="DD159" s="34"/>
      <c r="DE159" s="34"/>
      <c r="DF159" s="34"/>
      <c r="DG159" s="34"/>
      <c r="DH159" s="34"/>
      <c r="DI159" s="34"/>
      <c r="DJ159" s="34"/>
      <c r="DK159" s="34"/>
      <c r="DL159" s="34"/>
      <c r="DM159" s="34"/>
      <c r="DN159" s="34"/>
      <c r="DO159" s="34"/>
      <c r="DP159" s="34"/>
      <c r="DQ159" s="34"/>
      <c r="DR159" s="34"/>
      <c r="DS159" s="34"/>
      <c r="DT159" s="34"/>
      <c r="DU159" s="34"/>
      <c r="DV159" s="34"/>
      <c r="DW159" s="34"/>
      <c r="DX159" s="34"/>
      <c r="DY159" s="34"/>
      <c r="DZ159" s="34"/>
      <c r="EA159" s="34"/>
      <c r="EB159" s="34"/>
      <c r="EC159" s="34"/>
      <c r="ED159" s="34"/>
      <c r="EE159" s="34"/>
      <c r="EF159" s="34"/>
      <c r="EG159" s="34"/>
      <c r="EH159" s="34"/>
      <c r="EI159" s="34"/>
      <c r="EJ159" s="34"/>
      <c r="EK159" s="34"/>
      <c r="EL159" s="34"/>
      <c r="EM159" s="34"/>
      <c r="EN159" s="34"/>
      <c r="EO159" s="34"/>
      <c r="EP159" s="34"/>
      <c r="EQ159" s="34"/>
      <c r="ER159" s="34"/>
      <c r="ES159" s="34"/>
      <c r="ET159" s="34"/>
      <c r="EU159" s="34"/>
      <c r="EV159" s="34"/>
      <c r="EW159" s="34"/>
      <c r="EX159" s="34"/>
      <c r="EY159" s="34"/>
      <c r="EZ159" s="34"/>
      <c r="FA159" s="34"/>
      <c r="FB159" s="34"/>
      <c r="FC159" s="34"/>
      <c r="FD159" s="34"/>
      <c r="FE159" s="34"/>
      <c r="FF159" s="34"/>
      <c r="FG159" s="34"/>
      <c r="FH159" s="34"/>
      <c r="FI159" s="34"/>
      <c r="FJ159" s="34"/>
      <c r="FK159" s="34"/>
      <c r="FL159" s="34"/>
      <c r="FM159" s="34"/>
      <c r="FN159" s="34"/>
      <c r="FO159" s="34"/>
      <c r="FP159" s="34"/>
      <c r="FQ159" s="34"/>
      <c r="FR159" s="34"/>
      <c r="FS159" s="34"/>
      <c r="FT159" s="34"/>
      <c r="FU159" s="34"/>
      <c r="FV159" s="34"/>
      <c r="FW159" s="34"/>
      <c r="FX159" s="34"/>
      <c r="FY159" s="34"/>
      <c r="FZ159" s="34"/>
      <c r="GA159" s="34"/>
      <c r="GB159" s="34"/>
      <c r="GC159" s="34"/>
      <c r="GD159" s="34"/>
      <c r="GE159" s="34"/>
      <c r="GF159" s="34"/>
      <c r="GG159" s="34"/>
      <c r="GH159" s="34"/>
      <c r="GI159" s="34"/>
      <c r="GJ159" s="34"/>
      <c r="GK159" s="34"/>
      <c r="GL159" s="34"/>
      <c r="GM159" s="34"/>
      <c r="GN159" s="34"/>
      <c r="GO159" s="34"/>
      <c r="GP159" s="34"/>
      <c r="GQ159" s="34"/>
      <c r="GR159" s="34"/>
      <c r="GS159" s="34"/>
      <c r="GT159" s="34"/>
      <c r="GU159" s="34"/>
      <c r="GV159" s="34"/>
      <c r="GW159" s="34"/>
      <c r="GX159" s="34"/>
      <c r="GY159" s="34"/>
      <c r="GZ159" s="34"/>
      <c r="HA159" s="34"/>
      <c r="HB159" s="34"/>
      <c r="HC159" s="34"/>
      <c r="HD159" s="34"/>
      <c r="HE159" s="34"/>
      <c r="HF159" s="34"/>
      <c r="HG159" s="34"/>
      <c r="HH159" s="34"/>
      <c r="HI159" s="34"/>
      <c r="HJ159" s="34"/>
      <c r="HK159" s="34"/>
      <c r="HL159" s="34"/>
      <c r="HM159" s="34"/>
      <c r="HN159" s="34"/>
      <c r="HO159" s="34"/>
      <c r="HP159" s="34"/>
      <c r="HQ159" s="34"/>
      <c r="HR159" s="34"/>
      <c r="HS159" s="34"/>
      <c r="HT159" s="34"/>
      <c r="HU159" s="34"/>
      <c r="HV159" s="34"/>
      <c r="HW159" s="34"/>
    </row>
    <row r="160" spans="1:231" ht="27.75" customHeight="1" x14ac:dyDescent="0.2">
      <c r="A160" s="7"/>
      <c r="B160" s="25" t="s">
        <v>285</v>
      </c>
      <c r="C160" s="26" t="s">
        <v>286</v>
      </c>
      <c r="D160" s="19">
        <v>20</v>
      </c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4"/>
      <c r="DB160" s="34"/>
      <c r="DC160" s="34"/>
      <c r="DD160" s="34"/>
      <c r="DE160" s="34"/>
      <c r="DF160" s="34"/>
      <c r="DG160" s="34"/>
      <c r="DH160" s="34"/>
      <c r="DI160" s="34"/>
      <c r="DJ160" s="34"/>
      <c r="DK160" s="34"/>
      <c r="DL160" s="34"/>
      <c r="DM160" s="34"/>
      <c r="DN160" s="34"/>
      <c r="DO160" s="34"/>
      <c r="DP160" s="34"/>
      <c r="DQ160" s="34"/>
      <c r="DR160" s="34"/>
      <c r="DS160" s="34"/>
      <c r="DT160" s="34"/>
      <c r="DU160" s="34"/>
      <c r="DV160" s="34"/>
      <c r="DW160" s="34"/>
      <c r="DX160" s="34"/>
      <c r="DY160" s="34"/>
      <c r="DZ160" s="34"/>
      <c r="EA160" s="34"/>
      <c r="EB160" s="34"/>
      <c r="EC160" s="34"/>
      <c r="ED160" s="34"/>
      <c r="EE160" s="34"/>
      <c r="EF160" s="34"/>
      <c r="EG160" s="34"/>
      <c r="EH160" s="34"/>
      <c r="EI160" s="34"/>
      <c r="EJ160" s="34"/>
      <c r="EK160" s="34"/>
      <c r="EL160" s="34"/>
      <c r="EM160" s="34"/>
      <c r="EN160" s="34"/>
      <c r="EO160" s="34"/>
      <c r="EP160" s="34"/>
      <c r="EQ160" s="34"/>
      <c r="ER160" s="34"/>
      <c r="ES160" s="34"/>
      <c r="ET160" s="34"/>
      <c r="EU160" s="34"/>
      <c r="EV160" s="34"/>
      <c r="EW160" s="34"/>
      <c r="EX160" s="34"/>
      <c r="EY160" s="34"/>
      <c r="EZ160" s="34"/>
      <c r="FA160" s="34"/>
      <c r="FB160" s="34"/>
      <c r="FC160" s="34"/>
      <c r="FD160" s="34"/>
      <c r="FE160" s="34"/>
      <c r="FF160" s="34"/>
      <c r="FG160" s="34"/>
      <c r="FH160" s="34"/>
      <c r="FI160" s="34"/>
      <c r="FJ160" s="34"/>
      <c r="FK160" s="34"/>
      <c r="FL160" s="34"/>
      <c r="FM160" s="34"/>
      <c r="FN160" s="34"/>
      <c r="FO160" s="34"/>
      <c r="FP160" s="34"/>
      <c r="FQ160" s="34"/>
      <c r="FR160" s="34"/>
      <c r="FS160" s="34"/>
      <c r="FT160" s="34"/>
      <c r="FU160" s="34"/>
      <c r="FV160" s="34"/>
      <c r="FW160" s="34"/>
      <c r="FX160" s="34"/>
      <c r="FY160" s="34"/>
      <c r="FZ160" s="34"/>
      <c r="GA160" s="34"/>
      <c r="GB160" s="34"/>
      <c r="GC160" s="34"/>
      <c r="GD160" s="34"/>
      <c r="GE160" s="34"/>
      <c r="GF160" s="34"/>
      <c r="GG160" s="34"/>
      <c r="GH160" s="34"/>
      <c r="GI160" s="34"/>
      <c r="GJ160" s="34"/>
      <c r="GK160" s="34"/>
      <c r="GL160" s="34"/>
      <c r="GM160" s="34"/>
      <c r="GN160" s="34"/>
      <c r="GO160" s="34"/>
      <c r="GP160" s="34"/>
      <c r="GQ160" s="34"/>
      <c r="GR160" s="34"/>
      <c r="GS160" s="34"/>
      <c r="GT160" s="34"/>
      <c r="GU160" s="34"/>
      <c r="GV160" s="34"/>
      <c r="GW160" s="34"/>
      <c r="GX160" s="34"/>
      <c r="GY160" s="34"/>
      <c r="GZ160" s="34"/>
      <c r="HA160" s="34"/>
      <c r="HB160" s="34"/>
      <c r="HC160" s="34"/>
      <c r="HD160" s="34"/>
      <c r="HE160" s="34"/>
      <c r="HF160" s="34"/>
      <c r="HG160" s="34"/>
      <c r="HH160" s="34"/>
      <c r="HI160" s="34"/>
      <c r="HJ160" s="34"/>
      <c r="HK160" s="34"/>
      <c r="HL160" s="34"/>
      <c r="HM160" s="34"/>
      <c r="HN160" s="34"/>
      <c r="HO160" s="34"/>
      <c r="HP160" s="34"/>
      <c r="HQ160" s="34"/>
      <c r="HR160" s="34"/>
      <c r="HS160" s="34"/>
      <c r="HT160" s="34"/>
      <c r="HU160" s="34"/>
      <c r="HV160" s="34"/>
      <c r="HW160" s="34"/>
    </row>
    <row r="161" spans="1:231" ht="16.5" customHeight="1" x14ac:dyDescent="0.2">
      <c r="A161" s="7" t="s">
        <v>332</v>
      </c>
      <c r="B161" s="25"/>
      <c r="C161" s="26" t="s">
        <v>75</v>
      </c>
      <c r="D161" s="19">
        <f>D162</f>
        <v>352.94240000000002</v>
      </c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  <c r="CO161" s="34"/>
      <c r="CP161" s="34"/>
      <c r="CQ161" s="34"/>
      <c r="CR161" s="34"/>
      <c r="CS161" s="34"/>
      <c r="CT161" s="34"/>
      <c r="CU161" s="34"/>
      <c r="CV161" s="34"/>
      <c r="CW161" s="34"/>
      <c r="CX161" s="34"/>
      <c r="CY161" s="34"/>
      <c r="CZ161" s="34"/>
      <c r="DA161" s="34"/>
      <c r="DB161" s="34"/>
      <c r="DC161" s="34"/>
      <c r="DD161" s="34"/>
      <c r="DE161" s="34"/>
      <c r="DF161" s="34"/>
      <c r="DG161" s="34"/>
      <c r="DH161" s="34"/>
      <c r="DI161" s="34"/>
      <c r="DJ161" s="34"/>
      <c r="DK161" s="34"/>
      <c r="DL161" s="34"/>
      <c r="DM161" s="34"/>
      <c r="DN161" s="34"/>
      <c r="DO161" s="34"/>
      <c r="DP161" s="34"/>
      <c r="DQ161" s="34"/>
      <c r="DR161" s="34"/>
      <c r="DS161" s="34"/>
      <c r="DT161" s="34"/>
      <c r="DU161" s="34"/>
      <c r="DV161" s="34"/>
      <c r="DW161" s="34"/>
      <c r="DX161" s="34"/>
      <c r="DY161" s="34"/>
      <c r="DZ161" s="34"/>
      <c r="EA161" s="34"/>
      <c r="EB161" s="34"/>
      <c r="EC161" s="34"/>
      <c r="ED161" s="34"/>
      <c r="EE161" s="34"/>
      <c r="EF161" s="34"/>
      <c r="EG161" s="34"/>
      <c r="EH161" s="34"/>
      <c r="EI161" s="34"/>
      <c r="EJ161" s="34"/>
      <c r="EK161" s="34"/>
      <c r="EL161" s="34"/>
      <c r="EM161" s="34"/>
      <c r="EN161" s="34"/>
      <c r="EO161" s="34"/>
      <c r="EP161" s="34"/>
      <c r="EQ161" s="34"/>
      <c r="ER161" s="34"/>
      <c r="ES161" s="34"/>
      <c r="ET161" s="34"/>
      <c r="EU161" s="34"/>
      <c r="EV161" s="34"/>
      <c r="EW161" s="34"/>
      <c r="EX161" s="34"/>
      <c r="EY161" s="34"/>
      <c r="EZ161" s="34"/>
      <c r="FA161" s="34"/>
      <c r="FB161" s="34"/>
      <c r="FC161" s="34"/>
      <c r="FD161" s="34"/>
      <c r="FE161" s="34"/>
      <c r="FF161" s="34"/>
      <c r="FG161" s="34"/>
      <c r="FH161" s="34"/>
      <c r="FI161" s="34"/>
      <c r="FJ161" s="34"/>
      <c r="FK161" s="34"/>
      <c r="FL161" s="34"/>
      <c r="FM161" s="34"/>
      <c r="FN161" s="34"/>
      <c r="FO161" s="34"/>
      <c r="FP161" s="34"/>
      <c r="FQ161" s="34"/>
      <c r="FR161" s="34"/>
      <c r="FS161" s="34"/>
      <c r="FT161" s="34"/>
      <c r="FU161" s="34"/>
      <c r="FV161" s="34"/>
      <c r="FW161" s="34"/>
      <c r="FX161" s="34"/>
      <c r="FY161" s="34"/>
      <c r="FZ161" s="34"/>
      <c r="GA161" s="34"/>
      <c r="GB161" s="34"/>
      <c r="GC161" s="34"/>
      <c r="GD161" s="34"/>
      <c r="GE161" s="34"/>
      <c r="GF161" s="34"/>
      <c r="GG161" s="34"/>
      <c r="GH161" s="34"/>
      <c r="GI161" s="34"/>
      <c r="GJ161" s="34"/>
      <c r="GK161" s="34"/>
      <c r="GL161" s="34"/>
      <c r="GM161" s="34"/>
      <c r="GN161" s="34"/>
      <c r="GO161" s="34"/>
      <c r="GP161" s="34"/>
      <c r="GQ161" s="34"/>
      <c r="GR161" s="34"/>
      <c r="GS161" s="34"/>
      <c r="GT161" s="34"/>
      <c r="GU161" s="34"/>
      <c r="GV161" s="34"/>
      <c r="GW161" s="34"/>
      <c r="GX161" s="34"/>
      <c r="GY161" s="34"/>
      <c r="GZ161" s="34"/>
      <c r="HA161" s="34"/>
      <c r="HB161" s="34"/>
      <c r="HC161" s="34"/>
      <c r="HD161" s="34"/>
      <c r="HE161" s="34"/>
      <c r="HF161" s="34"/>
      <c r="HG161" s="34"/>
      <c r="HH161" s="34"/>
      <c r="HI161" s="34"/>
      <c r="HJ161" s="34"/>
      <c r="HK161" s="34"/>
      <c r="HL161" s="34"/>
      <c r="HM161" s="34"/>
      <c r="HN161" s="34"/>
      <c r="HO161" s="34"/>
      <c r="HP161" s="34"/>
      <c r="HQ161" s="34"/>
      <c r="HR161" s="34"/>
      <c r="HS161" s="34"/>
      <c r="HT161" s="34"/>
      <c r="HU161" s="34"/>
      <c r="HV161" s="34"/>
      <c r="HW161" s="34"/>
    </row>
    <row r="162" spans="1:231" ht="27.75" customHeight="1" x14ac:dyDescent="0.2">
      <c r="A162" s="7"/>
      <c r="B162" s="25" t="s">
        <v>281</v>
      </c>
      <c r="C162" s="26" t="s">
        <v>282</v>
      </c>
      <c r="D162" s="19">
        <v>352.94240000000002</v>
      </c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  <c r="CO162" s="34"/>
      <c r="CP162" s="34"/>
      <c r="CQ162" s="34"/>
      <c r="CR162" s="34"/>
      <c r="CS162" s="34"/>
      <c r="CT162" s="34"/>
      <c r="CU162" s="34"/>
      <c r="CV162" s="34"/>
      <c r="CW162" s="34"/>
      <c r="CX162" s="34"/>
      <c r="CY162" s="34"/>
      <c r="CZ162" s="34"/>
      <c r="DA162" s="34"/>
      <c r="DB162" s="34"/>
      <c r="DC162" s="34"/>
      <c r="DD162" s="34"/>
      <c r="DE162" s="34"/>
      <c r="DF162" s="34"/>
      <c r="DG162" s="34"/>
      <c r="DH162" s="34"/>
      <c r="DI162" s="34"/>
      <c r="DJ162" s="34"/>
      <c r="DK162" s="34"/>
      <c r="DL162" s="34"/>
      <c r="DM162" s="34"/>
      <c r="DN162" s="34"/>
      <c r="DO162" s="34"/>
      <c r="DP162" s="34"/>
      <c r="DQ162" s="34"/>
      <c r="DR162" s="34"/>
      <c r="DS162" s="34"/>
      <c r="DT162" s="34"/>
      <c r="DU162" s="34"/>
      <c r="DV162" s="34"/>
      <c r="DW162" s="34"/>
      <c r="DX162" s="34"/>
      <c r="DY162" s="34"/>
      <c r="DZ162" s="34"/>
      <c r="EA162" s="34"/>
      <c r="EB162" s="34"/>
      <c r="EC162" s="34"/>
      <c r="ED162" s="34"/>
      <c r="EE162" s="34"/>
      <c r="EF162" s="34"/>
      <c r="EG162" s="34"/>
      <c r="EH162" s="34"/>
      <c r="EI162" s="34"/>
      <c r="EJ162" s="34"/>
      <c r="EK162" s="34"/>
      <c r="EL162" s="34"/>
      <c r="EM162" s="34"/>
      <c r="EN162" s="34"/>
      <c r="EO162" s="34"/>
      <c r="EP162" s="34"/>
      <c r="EQ162" s="34"/>
      <c r="ER162" s="34"/>
      <c r="ES162" s="34"/>
      <c r="ET162" s="34"/>
      <c r="EU162" s="34"/>
      <c r="EV162" s="34"/>
      <c r="EW162" s="34"/>
      <c r="EX162" s="34"/>
      <c r="EY162" s="34"/>
      <c r="EZ162" s="34"/>
      <c r="FA162" s="34"/>
      <c r="FB162" s="34"/>
      <c r="FC162" s="34"/>
      <c r="FD162" s="34"/>
      <c r="FE162" s="34"/>
      <c r="FF162" s="34"/>
      <c r="FG162" s="34"/>
      <c r="FH162" s="34"/>
      <c r="FI162" s="34"/>
      <c r="FJ162" s="34"/>
      <c r="FK162" s="34"/>
      <c r="FL162" s="34"/>
      <c r="FM162" s="34"/>
      <c r="FN162" s="34"/>
      <c r="FO162" s="34"/>
      <c r="FP162" s="34"/>
      <c r="FQ162" s="34"/>
      <c r="FR162" s="34"/>
      <c r="FS162" s="34"/>
      <c r="FT162" s="34"/>
      <c r="FU162" s="34"/>
      <c r="FV162" s="34"/>
      <c r="FW162" s="34"/>
      <c r="FX162" s="34"/>
      <c r="FY162" s="34"/>
      <c r="FZ162" s="34"/>
      <c r="GA162" s="34"/>
      <c r="GB162" s="34"/>
      <c r="GC162" s="34"/>
      <c r="GD162" s="34"/>
      <c r="GE162" s="34"/>
      <c r="GF162" s="34"/>
      <c r="GG162" s="34"/>
      <c r="GH162" s="34"/>
      <c r="GI162" s="34"/>
      <c r="GJ162" s="34"/>
      <c r="GK162" s="34"/>
      <c r="GL162" s="34"/>
      <c r="GM162" s="34"/>
      <c r="GN162" s="34"/>
      <c r="GO162" s="34"/>
      <c r="GP162" s="34"/>
      <c r="GQ162" s="34"/>
      <c r="GR162" s="34"/>
      <c r="GS162" s="34"/>
      <c r="GT162" s="34"/>
      <c r="GU162" s="34"/>
      <c r="GV162" s="34"/>
      <c r="GW162" s="34"/>
      <c r="GX162" s="34"/>
      <c r="GY162" s="34"/>
      <c r="GZ162" s="34"/>
      <c r="HA162" s="34"/>
      <c r="HB162" s="34"/>
      <c r="HC162" s="34"/>
      <c r="HD162" s="34"/>
      <c r="HE162" s="34"/>
      <c r="HF162" s="34"/>
      <c r="HG162" s="34"/>
      <c r="HH162" s="34"/>
      <c r="HI162" s="34"/>
      <c r="HJ162" s="34"/>
      <c r="HK162" s="34"/>
      <c r="HL162" s="34"/>
      <c r="HM162" s="34"/>
      <c r="HN162" s="34"/>
      <c r="HO162" s="34"/>
      <c r="HP162" s="34"/>
      <c r="HQ162" s="34"/>
      <c r="HR162" s="34"/>
      <c r="HS162" s="34"/>
      <c r="HT162" s="34"/>
      <c r="HU162" s="34"/>
      <c r="HV162" s="34"/>
      <c r="HW162" s="34"/>
    </row>
    <row r="163" spans="1:231" ht="27.75" customHeight="1" x14ac:dyDescent="0.2">
      <c r="A163" s="7" t="s">
        <v>333</v>
      </c>
      <c r="B163" s="25"/>
      <c r="C163" s="26" t="s">
        <v>76</v>
      </c>
      <c r="D163" s="19">
        <f>D164</f>
        <v>8190.0983900000001</v>
      </c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  <c r="DG163" s="34"/>
      <c r="DH163" s="34"/>
      <c r="DI163" s="34"/>
      <c r="DJ163" s="34"/>
      <c r="DK163" s="34"/>
      <c r="DL163" s="34"/>
      <c r="DM163" s="34"/>
      <c r="DN163" s="34"/>
      <c r="DO163" s="34"/>
      <c r="DP163" s="34"/>
      <c r="DQ163" s="34"/>
      <c r="DR163" s="34"/>
      <c r="DS163" s="34"/>
      <c r="DT163" s="34"/>
      <c r="DU163" s="34"/>
      <c r="DV163" s="34"/>
      <c r="DW163" s="34"/>
      <c r="DX163" s="34"/>
      <c r="DY163" s="34"/>
      <c r="DZ163" s="34"/>
      <c r="EA163" s="34"/>
      <c r="EB163" s="34"/>
      <c r="EC163" s="34"/>
      <c r="ED163" s="34"/>
      <c r="EE163" s="34"/>
      <c r="EF163" s="34"/>
      <c r="EG163" s="34"/>
      <c r="EH163" s="34"/>
      <c r="EI163" s="34"/>
      <c r="EJ163" s="34"/>
      <c r="EK163" s="34"/>
      <c r="EL163" s="34"/>
      <c r="EM163" s="34"/>
      <c r="EN163" s="34"/>
      <c r="EO163" s="34"/>
      <c r="EP163" s="34"/>
      <c r="EQ163" s="34"/>
      <c r="ER163" s="34"/>
      <c r="ES163" s="34"/>
      <c r="ET163" s="34"/>
      <c r="EU163" s="34"/>
      <c r="EV163" s="34"/>
      <c r="EW163" s="34"/>
      <c r="EX163" s="34"/>
      <c r="EY163" s="34"/>
      <c r="EZ163" s="34"/>
      <c r="FA163" s="34"/>
      <c r="FB163" s="34"/>
      <c r="FC163" s="34"/>
      <c r="FD163" s="34"/>
      <c r="FE163" s="34"/>
      <c r="FF163" s="34"/>
      <c r="FG163" s="34"/>
      <c r="FH163" s="34"/>
      <c r="FI163" s="34"/>
      <c r="FJ163" s="34"/>
      <c r="FK163" s="34"/>
      <c r="FL163" s="34"/>
      <c r="FM163" s="34"/>
      <c r="FN163" s="34"/>
      <c r="FO163" s="34"/>
      <c r="FP163" s="34"/>
      <c r="FQ163" s="34"/>
      <c r="FR163" s="34"/>
      <c r="FS163" s="34"/>
      <c r="FT163" s="34"/>
      <c r="FU163" s="34"/>
      <c r="FV163" s="34"/>
      <c r="FW163" s="34"/>
      <c r="FX163" s="34"/>
      <c r="FY163" s="34"/>
      <c r="FZ163" s="34"/>
      <c r="GA163" s="34"/>
      <c r="GB163" s="34"/>
      <c r="GC163" s="34"/>
      <c r="GD163" s="34"/>
      <c r="GE163" s="34"/>
      <c r="GF163" s="34"/>
      <c r="GG163" s="34"/>
      <c r="GH163" s="34"/>
      <c r="GI163" s="34"/>
      <c r="GJ163" s="34"/>
      <c r="GK163" s="34"/>
      <c r="GL163" s="34"/>
      <c r="GM163" s="34"/>
      <c r="GN163" s="34"/>
      <c r="GO163" s="34"/>
      <c r="GP163" s="34"/>
      <c r="GQ163" s="34"/>
      <c r="GR163" s="34"/>
      <c r="GS163" s="34"/>
      <c r="GT163" s="34"/>
      <c r="GU163" s="34"/>
      <c r="GV163" s="34"/>
      <c r="GW163" s="34"/>
      <c r="GX163" s="34"/>
      <c r="GY163" s="34"/>
      <c r="GZ163" s="34"/>
      <c r="HA163" s="34"/>
      <c r="HB163" s="34"/>
      <c r="HC163" s="34"/>
      <c r="HD163" s="34"/>
      <c r="HE163" s="34"/>
      <c r="HF163" s="34"/>
      <c r="HG163" s="34"/>
      <c r="HH163" s="34"/>
      <c r="HI163" s="34"/>
      <c r="HJ163" s="34"/>
      <c r="HK163" s="34"/>
      <c r="HL163" s="34"/>
      <c r="HM163" s="34"/>
      <c r="HN163" s="34"/>
      <c r="HO163" s="34"/>
      <c r="HP163" s="34"/>
      <c r="HQ163" s="34"/>
      <c r="HR163" s="34"/>
      <c r="HS163" s="34"/>
      <c r="HT163" s="34"/>
      <c r="HU163" s="34"/>
      <c r="HV163" s="34"/>
      <c r="HW163" s="34"/>
    </row>
    <row r="164" spans="1:231" ht="27.75" customHeight="1" x14ac:dyDescent="0.2">
      <c r="A164" s="7" t="s">
        <v>334</v>
      </c>
      <c r="B164" s="25"/>
      <c r="C164" s="26" t="s">
        <v>77</v>
      </c>
      <c r="D164" s="19">
        <f>D165</f>
        <v>8190.0983900000001</v>
      </c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41"/>
      <c r="BR164" s="41"/>
      <c r="BS164" s="41"/>
      <c r="BT164" s="41"/>
      <c r="BU164" s="41"/>
      <c r="BV164" s="41"/>
      <c r="BW164" s="41"/>
      <c r="BX164" s="41"/>
      <c r="BY164" s="41"/>
      <c r="BZ164" s="41"/>
      <c r="CA164" s="41"/>
      <c r="CB164" s="41"/>
      <c r="CC164" s="41"/>
      <c r="CD164" s="41"/>
      <c r="CE164" s="41"/>
      <c r="CF164" s="41"/>
      <c r="CG164" s="41"/>
      <c r="CH164" s="41"/>
      <c r="CI164" s="41"/>
      <c r="CJ164" s="41"/>
      <c r="CK164" s="41"/>
      <c r="CL164" s="41"/>
      <c r="CM164" s="41"/>
      <c r="CN164" s="41"/>
      <c r="CO164" s="41"/>
      <c r="CP164" s="41"/>
      <c r="CQ164" s="41"/>
      <c r="CR164" s="41"/>
      <c r="CS164" s="41"/>
      <c r="CT164" s="41"/>
      <c r="CU164" s="41"/>
      <c r="CV164" s="41"/>
      <c r="CW164" s="41"/>
      <c r="CX164" s="41"/>
      <c r="CY164" s="41"/>
      <c r="CZ164" s="41"/>
      <c r="DA164" s="41"/>
      <c r="DB164" s="41"/>
      <c r="DC164" s="41"/>
      <c r="DD164" s="41"/>
      <c r="DE164" s="41"/>
      <c r="DF164" s="41"/>
      <c r="DG164" s="41"/>
      <c r="DH164" s="41"/>
      <c r="DI164" s="41"/>
      <c r="DJ164" s="41"/>
      <c r="DK164" s="41"/>
      <c r="DL164" s="41"/>
      <c r="DM164" s="41"/>
      <c r="DN164" s="41"/>
      <c r="DO164" s="41"/>
      <c r="DP164" s="41"/>
      <c r="DQ164" s="41"/>
      <c r="DR164" s="41"/>
      <c r="DS164" s="41"/>
      <c r="DT164" s="41"/>
      <c r="DU164" s="41"/>
      <c r="DV164" s="41"/>
      <c r="DW164" s="41"/>
      <c r="DX164" s="41"/>
      <c r="DY164" s="41"/>
      <c r="DZ164" s="41"/>
      <c r="EA164" s="41"/>
      <c r="EB164" s="41"/>
      <c r="EC164" s="41"/>
      <c r="ED164" s="41"/>
      <c r="EE164" s="41"/>
      <c r="EF164" s="41"/>
      <c r="EG164" s="41"/>
      <c r="EH164" s="41"/>
      <c r="EI164" s="41"/>
      <c r="EJ164" s="41"/>
      <c r="EK164" s="41"/>
      <c r="EL164" s="41"/>
      <c r="EM164" s="41"/>
      <c r="EN164" s="41"/>
      <c r="EO164" s="41"/>
      <c r="EP164" s="41"/>
      <c r="EQ164" s="41"/>
      <c r="ER164" s="41"/>
      <c r="ES164" s="41"/>
      <c r="ET164" s="41"/>
      <c r="EU164" s="41"/>
      <c r="EV164" s="41"/>
      <c r="EW164" s="41"/>
      <c r="EX164" s="41"/>
      <c r="EY164" s="41"/>
      <c r="EZ164" s="41"/>
      <c r="FA164" s="41"/>
      <c r="FB164" s="41"/>
      <c r="FC164" s="41"/>
      <c r="FD164" s="41"/>
      <c r="FE164" s="41"/>
      <c r="FF164" s="41"/>
      <c r="FG164" s="41"/>
      <c r="FH164" s="41"/>
      <c r="FI164" s="41"/>
      <c r="FJ164" s="41"/>
      <c r="FK164" s="41"/>
      <c r="FL164" s="41"/>
      <c r="FM164" s="41"/>
      <c r="FN164" s="41"/>
      <c r="FO164" s="41"/>
      <c r="FP164" s="41"/>
      <c r="FQ164" s="41"/>
      <c r="FR164" s="41"/>
      <c r="FS164" s="41"/>
      <c r="FT164" s="41"/>
      <c r="FU164" s="41"/>
      <c r="FV164" s="41"/>
      <c r="FW164" s="41"/>
      <c r="FX164" s="41"/>
      <c r="FY164" s="41"/>
      <c r="FZ164" s="41"/>
      <c r="GA164" s="41"/>
      <c r="GB164" s="41"/>
      <c r="GC164" s="41"/>
      <c r="GD164" s="41"/>
      <c r="GE164" s="41"/>
      <c r="GF164" s="41"/>
      <c r="GG164" s="41"/>
      <c r="GH164" s="41"/>
      <c r="GI164" s="41"/>
      <c r="GJ164" s="41"/>
      <c r="GK164" s="41"/>
      <c r="GL164" s="41"/>
      <c r="GM164" s="41"/>
      <c r="GN164" s="41"/>
      <c r="GO164" s="41"/>
      <c r="GP164" s="41"/>
      <c r="GQ164" s="41"/>
      <c r="GR164" s="41"/>
      <c r="GS164" s="41"/>
      <c r="GT164" s="41"/>
      <c r="GU164" s="41"/>
      <c r="GV164" s="41"/>
      <c r="GW164" s="41"/>
      <c r="GX164" s="41"/>
      <c r="GY164" s="41"/>
      <c r="GZ164" s="41"/>
      <c r="HA164" s="41"/>
      <c r="HB164" s="41"/>
      <c r="HC164" s="41"/>
      <c r="HD164" s="41"/>
      <c r="HE164" s="41"/>
      <c r="HF164" s="41"/>
      <c r="HG164" s="41"/>
      <c r="HH164" s="41"/>
      <c r="HI164" s="41"/>
      <c r="HJ164" s="41"/>
      <c r="HK164" s="41"/>
      <c r="HL164" s="41"/>
      <c r="HM164" s="41"/>
      <c r="HN164" s="41"/>
      <c r="HO164" s="41"/>
      <c r="HP164" s="41"/>
      <c r="HQ164" s="41"/>
      <c r="HR164" s="41"/>
      <c r="HS164" s="41"/>
      <c r="HT164" s="41"/>
      <c r="HU164" s="41"/>
      <c r="HV164" s="41"/>
      <c r="HW164" s="41"/>
    </row>
    <row r="165" spans="1:231" ht="27.75" customHeight="1" x14ac:dyDescent="0.2">
      <c r="A165" s="7"/>
      <c r="B165" s="25" t="s">
        <v>281</v>
      </c>
      <c r="C165" s="26" t="s">
        <v>282</v>
      </c>
      <c r="D165" s="19">
        <v>8190.0983900000001</v>
      </c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  <c r="CB165" s="41"/>
      <c r="CC165" s="41"/>
      <c r="CD165" s="41"/>
      <c r="CE165" s="41"/>
      <c r="CF165" s="41"/>
      <c r="CG165" s="41"/>
      <c r="CH165" s="41"/>
      <c r="CI165" s="41"/>
      <c r="CJ165" s="41"/>
      <c r="CK165" s="41"/>
      <c r="CL165" s="41"/>
      <c r="CM165" s="41"/>
      <c r="CN165" s="41"/>
      <c r="CO165" s="41"/>
      <c r="CP165" s="41"/>
      <c r="CQ165" s="41"/>
      <c r="CR165" s="41"/>
      <c r="CS165" s="41"/>
      <c r="CT165" s="41"/>
      <c r="CU165" s="41"/>
      <c r="CV165" s="41"/>
      <c r="CW165" s="41"/>
      <c r="CX165" s="41"/>
      <c r="CY165" s="41"/>
      <c r="CZ165" s="41"/>
      <c r="DA165" s="41"/>
      <c r="DB165" s="41"/>
      <c r="DC165" s="41"/>
      <c r="DD165" s="41"/>
      <c r="DE165" s="41"/>
      <c r="DF165" s="41"/>
      <c r="DG165" s="41"/>
      <c r="DH165" s="41"/>
      <c r="DI165" s="41"/>
      <c r="DJ165" s="41"/>
      <c r="DK165" s="41"/>
      <c r="DL165" s="41"/>
      <c r="DM165" s="41"/>
      <c r="DN165" s="41"/>
      <c r="DO165" s="41"/>
      <c r="DP165" s="41"/>
      <c r="DQ165" s="41"/>
      <c r="DR165" s="41"/>
      <c r="DS165" s="41"/>
      <c r="DT165" s="41"/>
      <c r="DU165" s="41"/>
      <c r="DV165" s="41"/>
      <c r="DW165" s="41"/>
      <c r="DX165" s="41"/>
      <c r="DY165" s="41"/>
      <c r="DZ165" s="41"/>
      <c r="EA165" s="41"/>
      <c r="EB165" s="41"/>
      <c r="EC165" s="41"/>
      <c r="ED165" s="41"/>
      <c r="EE165" s="41"/>
      <c r="EF165" s="41"/>
      <c r="EG165" s="41"/>
      <c r="EH165" s="41"/>
      <c r="EI165" s="41"/>
      <c r="EJ165" s="41"/>
      <c r="EK165" s="41"/>
      <c r="EL165" s="41"/>
      <c r="EM165" s="41"/>
      <c r="EN165" s="41"/>
      <c r="EO165" s="41"/>
      <c r="EP165" s="41"/>
      <c r="EQ165" s="41"/>
      <c r="ER165" s="41"/>
      <c r="ES165" s="41"/>
      <c r="ET165" s="41"/>
      <c r="EU165" s="41"/>
      <c r="EV165" s="41"/>
      <c r="EW165" s="41"/>
      <c r="EX165" s="41"/>
      <c r="EY165" s="41"/>
      <c r="EZ165" s="41"/>
      <c r="FA165" s="41"/>
      <c r="FB165" s="41"/>
      <c r="FC165" s="41"/>
      <c r="FD165" s="41"/>
      <c r="FE165" s="41"/>
      <c r="FF165" s="41"/>
      <c r="FG165" s="41"/>
      <c r="FH165" s="41"/>
      <c r="FI165" s="41"/>
      <c r="FJ165" s="41"/>
      <c r="FK165" s="41"/>
      <c r="FL165" s="41"/>
      <c r="FM165" s="41"/>
      <c r="FN165" s="41"/>
      <c r="FO165" s="41"/>
      <c r="FP165" s="41"/>
      <c r="FQ165" s="41"/>
      <c r="FR165" s="41"/>
      <c r="FS165" s="41"/>
      <c r="FT165" s="41"/>
      <c r="FU165" s="41"/>
      <c r="FV165" s="41"/>
      <c r="FW165" s="41"/>
      <c r="FX165" s="41"/>
      <c r="FY165" s="41"/>
      <c r="FZ165" s="41"/>
      <c r="GA165" s="41"/>
      <c r="GB165" s="41"/>
      <c r="GC165" s="41"/>
      <c r="GD165" s="41"/>
      <c r="GE165" s="41"/>
      <c r="GF165" s="41"/>
      <c r="GG165" s="41"/>
      <c r="GH165" s="41"/>
      <c r="GI165" s="41"/>
      <c r="GJ165" s="41"/>
      <c r="GK165" s="41"/>
      <c r="GL165" s="41"/>
      <c r="GM165" s="41"/>
      <c r="GN165" s="41"/>
      <c r="GO165" s="41"/>
      <c r="GP165" s="41"/>
      <c r="GQ165" s="41"/>
      <c r="GR165" s="41"/>
      <c r="GS165" s="41"/>
      <c r="GT165" s="41"/>
      <c r="GU165" s="41"/>
      <c r="GV165" s="41"/>
      <c r="GW165" s="41"/>
      <c r="GX165" s="41"/>
      <c r="GY165" s="41"/>
      <c r="GZ165" s="41"/>
      <c r="HA165" s="41"/>
      <c r="HB165" s="41"/>
      <c r="HC165" s="41"/>
      <c r="HD165" s="41"/>
      <c r="HE165" s="41"/>
      <c r="HF165" s="41"/>
      <c r="HG165" s="41"/>
      <c r="HH165" s="41"/>
      <c r="HI165" s="41"/>
      <c r="HJ165" s="41"/>
      <c r="HK165" s="41"/>
      <c r="HL165" s="41"/>
      <c r="HM165" s="41"/>
      <c r="HN165" s="41"/>
      <c r="HO165" s="41"/>
      <c r="HP165" s="41"/>
      <c r="HQ165" s="41"/>
      <c r="HR165" s="41"/>
      <c r="HS165" s="41"/>
      <c r="HT165" s="41"/>
      <c r="HU165" s="41"/>
      <c r="HV165" s="41"/>
      <c r="HW165" s="41"/>
    </row>
    <row r="166" spans="1:231" ht="15" customHeight="1" x14ac:dyDescent="0.2">
      <c r="A166" s="7" t="s">
        <v>335</v>
      </c>
      <c r="B166" s="25"/>
      <c r="C166" s="26" t="s">
        <v>336</v>
      </c>
      <c r="D166" s="19">
        <f>D167</f>
        <v>1475.74902</v>
      </c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  <c r="CF166" s="41"/>
      <c r="CG166" s="41"/>
      <c r="CH166" s="41"/>
      <c r="CI166" s="41"/>
      <c r="CJ166" s="41"/>
      <c r="CK166" s="41"/>
      <c r="CL166" s="41"/>
      <c r="CM166" s="41"/>
      <c r="CN166" s="41"/>
      <c r="CO166" s="41"/>
      <c r="CP166" s="41"/>
      <c r="CQ166" s="41"/>
      <c r="CR166" s="41"/>
      <c r="CS166" s="41"/>
      <c r="CT166" s="41"/>
      <c r="CU166" s="41"/>
      <c r="CV166" s="41"/>
      <c r="CW166" s="41"/>
      <c r="CX166" s="41"/>
      <c r="CY166" s="41"/>
      <c r="CZ166" s="41"/>
      <c r="DA166" s="41"/>
      <c r="DB166" s="41"/>
      <c r="DC166" s="41"/>
      <c r="DD166" s="41"/>
      <c r="DE166" s="41"/>
      <c r="DF166" s="41"/>
      <c r="DG166" s="41"/>
      <c r="DH166" s="41"/>
      <c r="DI166" s="41"/>
      <c r="DJ166" s="41"/>
      <c r="DK166" s="41"/>
      <c r="DL166" s="41"/>
      <c r="DM166" s="41"/>
      <c r="DN166" s="41"/>
      <c r="DO166" s="41"/>
      <c r="DP166" s="41"/>
      <c r="DQ166" s="41"/>
      <c r="DR166" s="41"/>
      <c r="DS166" s="41"/>
      <c r="DT166" s="41"/>
      <c r="DU166" s="41"/>
      <c r="DV166" s="41"/>
      <c r="DW166" s="41"/>
      <c r="DX166" s="41"/>
      <c r="DY166" s="41"/>
      <c r="DZ166" s="41"/>
      <c r="EA166" s="41"/>
      <c r="EB166" s="41"/>
      <c r="EC166" s="41"/>
      <c r="ED166" s="41"/>
      <c r="EE166" s="41"/>
      <c r="EF166" s="41"/>
      <c r="EG166" s="41"/>
      <c r="EH166" s="41"/>
      <c r="EI166" s="41"/>
      <c r="EJ166" s="41"/>
      <c r="EK166" s="41"/>
      <c r="EL166" s="41"/>
      <c r="EM166" s="41"/>
      <c r="EN166" s="41"/>
      <c r="EO166" s="41"/>
      <c r="EP166" s="41"/>
      <c r="EQ166" s="41"/>
      <c r="ER166" s="41"/>
      <c r="ES166" s="41"/>
      <c r="ET166" s="41"/>
      <c r="EU166" s="41"/>
      <c r="EV166" s="41"/>
      <c r="EW166" s="41"/>
      <c r="EX166" s="41"/>
      <c r="EY166" s="41"/>
      <c r="EZ166" s="41"/>
      <c r="FA166" s="41"/>
      <c r="FB166" s="41"/>
      <c r="FC166" s="41"/>
      <c r="FD166" s="41"/>
      <c r="FE166" s="41"/>
      <c r="FF166" s="41"/>
      <c r="FG166" s="41"/>
      <c r="FH166" s="41"/>
      <c r="FI166" s="41"/>
      <c r="FJ166" s="41"/>
      <c r="FK166" s="41"/>
      <c r="FL166" s="41"/>
      <c r="FM166" s="41"/>
      <c r="FN166" s="41"/>
      <c r="FO166" s="41"/>
      <c r="FP166" s="41"/>
      <c r="FQ166" s="41"/>
      <c r="FR166" s="41"/>
      <c r="FS166" s="41"/>
      <c r="FT166" s="41"/>
      <c r="FU166" s="41"/>
      <c r="FV166" s="41"/>
      <c r="FW166" s="41"/>
      <c r="FX166" s="41"/>
      <c r="FY166" s="41"/>
      <c r="FZ166" s="41"/>
      <c r="GA166" s="41"/>
      <c r="GB166" s="41"/>
      <c r="GC166" s="41"/>
      <c r="GD166" s="41"/>
      <c r="GE166" s="41"/>
      <c r="GF166" s="41"/>
      <c r="GG166" s="41"/>
      <c r="GH166" s="41"/>
      <c r="GI166" s="41"/>
      <c r="GJ166" s="41"/>
      <c r="GK166" s="41"/>
      <c r="GL166" s="41"/>
      <c r="GM166" s="41"/>
      <c r="GN166" s="41"/>
      <c r="GO166" s="41"/>
      <c r="GP166" s="41"/>
      <c r="GQ166" s="41"/>
      <c r="GR166" s="41"/>
      <c r="GS166" s="41"/>
      <c r="GT166" s="41"/>
      <c r="GU166" s="41"/>
      <c r="GV166" s="41"/>
      <c r="GW166" s="41"/>
      <c r="GX166" s="41"/>
      <c r="GY166" s="41"/>
      <c r="GZ166" s="41"/>
      <c r="HA166" s="41"/>
      <c r="HB166" s="41"/>
      <c r="HC166" s="41"/>
      <c r="HD166" s="41"/>
      <c r="HE166" s="41"/>
      <c r="HF166" s="41"/>
      <c r="HG166" s="41"/>
      <c r="HH166" s="41"/>
      <c r="HI166" s="41"/>
      <c r="HJ166" s="41"/>
      <c r="HK166" s="41"/>
      <c r="HL166" s="41"/>
      <c r="HM166" s="41"/>
      <c r="HN166" s="41"/>
      <c r="HO166" s="41"/>
      <c r="HP166" s="41"/>
      <c r="HQ166" s="41"/>
      <c r="HR166" s="41"/>
      <c r="HS166" s="41"/>
      <c r="HT166" s="41"/>
      <c r="HU166" s="41"/>
      <c r="HV166" s="41"/>
      <c r="HW166" s="41"/>
    </row>
    <row r="167" spans="1:231" ht="27.75" customHeight="1" x14ac:dyDescent="0.2">
      <c r="A167" s="7" t="s">
        <v>337</v>
      </c>
      <c r="B167" s="25"/>
      <c r="C167" s="26" t="s">
        <v>338</v>
      </c>
      <c r="D167" s="19">
        <f>D168</f>
        <v>1475.74902</v>
      </c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  <c r="CH167" s="41"/>
      <c r="CI167" s="41"/>
      <c r="CJ167" s="41"/>
      <c r="CK167" s="41"/>
      <c r="CL167" s="41"/>
      <c r="CM167" s="41"/>
      <c r="CN167" s="41"/>
      <c r="CO167" s="41"/>
      <c r="CP167" s="41"/>
      <c r="CQ167" s="41"/>
      <c r="CR167" s="41"/>
      <c r="CS167" s="41"/>
      <c r="CT167" s="41"/>
      <c r="CU167" s="41"/>
      <c r="CV167" s="41"/>
      <c r="CW167" s="41"/>
      <c r="CX167" s="41"/>
      <c r="CY167" s="41"/>
      <c r="CZ167" s="41"/>
      <c r="DA167" s="41"/>
      <c r="DB167" s="41"/>
      <c r="DC167" s="41"/>
      <c r="DD167" s="41"/>
      <c r="DE167" s="41"/>
      <c r="DF167" s="41"/>
      <c r="DG167" s="41"/>
      <c r="DH167" s="41"/>
      <c r="DI167" s="41"/>
      <c r="DJ167" s="41"/>
      <c r="DK167" s="41"/>
      <c r="DL167" s="41"/>
      <c r="DM167" s="41"/>
      <c r="DN167" s="41"/>
      <c r="DO167" s="41"/>
      <c r="DP167" s="41"/>
      <c r="DQ167" s="41"/>
      <c r="DR167" s="41"/>
      <c r="DS167" s="41"/>
      <c r="DT167" s="41"/>
      <c r="DU167" s="41"/>
      <c r="DV167" s="41"/>
      <c r="DW167" s="41"/>
      <c r="DX167" s="41"/>
      <c r="DY167" s="41"/>
      <c r="DZ167" s="41"/>
      <c r="EA167" s="41"/>
      <c r="EB167" s="41"/>
      <c r="EC167" s="41"/>
      <c r="ED167" s="41"/>
      <c r="EE167" s="41"/>
      <c r="EF167" s="41"/>
      <c r="EG167" s="41"/>
      <c r="EH167" s="41"/>
      <c r="EI167" s="41"/>
      <c r="EJ167" s="41"/>
      <c r="EK167" s="41"/>
      <c r="EL167" s="41"/>
      <c r="EM167" s="41"/>
      <c r="EN167" s="41"/>
      <c r="EO167" s="41"/>
      <c r="EP167" s="41"/>
      <c r="EQ167" s="41"/>
      <c r="ER167" s="41"/>
      <c r="ES167" s="41"/>
      <c r="ET167" s="41"/>
      <c r="EU167" s="41"/>
      <c r="EV167" s="41"/>
      <c r="EW167" s="41"/>
      <c r="EX167" s="41"/>
      <c r="EY167" s="41"/>
      <c r="EZ167" s="41"/>
      <c r="FA167" s="41"/>
      <c r="FB167" s="41"/>
      <c r="FC167" s="41"/>
      <c r="FD167" s="41"/>
      <c r="FE167" s="41"/>
      <c r="FF167" s="41"/>
      <c r="FG167" s="41"/>
      <c r="FH167" s="41"/>
      <c r="FI167" s="41"/>
      <c r="FJ167" s="41"/>
      <c r="FK167" s="41"/>
      <c r="FL167" s="41"/>
      <c r="FM167" s="41"/>
      <c r="FN167" s="41"/>
      <c r="FO167" s="41"/>
      <c r="FP167" s="41"/>
      <c r="FQ167" s="41"/>
      <c r="FR167" s="41"/>
      <c r="FS167" s="41"/>
      <c r="FT167" s="41"/>
      <c r="FU167" s="41"/>
      <c r="FV167" s="41"/>
      <c r="FW167" s="41"/>
      <c r="FX167" s="41"/>
      <c r="FY167" s="41"/>
      <c r="FZ167" s="41"/>
      <c r="GA167" s="41"/>
      <c r="GB167" s="41"/>
      <c r="GC167" s="41"/>
      <c r="GD167" s="41"/>
      <c r="GE167" s="41"/>
      <c r="GF167" s="41"/>
      <c r="GG167" s="41"/>
      <c r="GH167" s="41"/>
      <c r="GI167" s="41"/>
      <c r="GJ167" s="41"/>
      <c r="GK167" s="41"/>
      <c r="GL167" s="41"/>
      <c r="GM167" s="41"/>
      <c r="GN167" s="41"/>
      <c r="GO167" s="41"/>
      <c r="GP167" s="41"/>
      <c r="GQ167" s="41"/>
      <c r="GR167" s="41"/>
      <c r="GS167" s="41"/>
      <c r="GT167" s="41"/>
      <c r="GU167" s="41"/>
      <c r="GV167" s="41"/>
      <c r="GW167" s="41"/>
      <c r="GX167" s="41"/>
      <c r="GY167" s="41"/>
      <c r="GZ167" s="41"/>
      <c r="HA167" s="41"/>
      <c r="HB167" s="41"/>
      <c r="HC167" s="41"/>
      <c r="HD167" s="41"/>
      <c r="HE167" s="41"/>
      <c r="HF167" s="41"/>
      <c r="HG167" s="41"/>
      <c r="HH167" s="41"/>
      <c r="HI167" s="41"/>
      <c r="HJ167" s="41"/>
      <c r="HK167" s="41"/>
      <c r="HL167" s="41"/>
      <c r="HM167" s="41"/>
      <c r="HN167" s="41"/>
      <c r="HO167" s="41"/>
      <c r="HP167" s="41"/>
      <c r="HQ167" s="41"/>
      <c r="HR167" s="41"/>
      <c r="HS167" s="41"/>
      <c r="HT167" s="41"/>
      <c r="HU167" s="41"/>
      <c r="HV167" s="41"/>
      <c r="HW167" s="41"/>
    </row>
    <row r="168" spans="1:231" ht="27.75" customHeight="1" x14ac:dyDescent="0.2">
      <c r="A168" s="7"/>
      <c r="B168" s="25" t="s">
        <v>281</v>
      </c>
      <c r="C168" s="26" t="s">
        <v>282</v>
      </c>
      <c r="D168" s="19">
        <v>1475.74902</v>
      </c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  <c r="CJ168" s="41"/>
      <c r="CK168" s="41"/>
      <c r="CL168" s="41"/>
      <c r="CM168" s="41"/>
      <c r="CN168" s="41"/>
      <c r="CO168" s="41"/>
      <c r="CP168" s="41"/>
      <c r="CQ168" s="41"/>
      <c r="CR168" s="41"/>
      <c r="CS168" s="41"/>
      <c r="CT168" s="41"/>
      <c r="CU168" s="41"/>
      <c r="CV168" s="41"/>
      <c r="CW168" s="41"/>
      <c r="CX168" s="41"/>
      <c r="CY168" s="41"/>
      <c r="CZ168" s="41"/>
      <c r="DA168" s="41"/>
      <c r="DB168" s="41"/>
      <c r="DC168" s="41"/>
      <c r="DD168" s="41"/>
      <c r="DE168" s="41"/>
      <c r="DF168" s="41"/>
      <c r="DG168" s="41"/>
      <c r="DH168" s="41"/>
      <c r="DI168" s="41"/>
      <c r="DJ168" s="41"/>
      <c r="DK168" s="41"/>
      <c r="DL168" s="41"/>
      <c r="DM168" s="41"/>
      <c r="DN168" s="41"/>
      <c r="DO168" s="41"/>
      <c r="DP168" s="41"/>
      <c r="DQ168" s="41"/>
      <c r="DR168" s="41"/>
      <c r="DS168" s="41"/>
      <c r="DT168" s="41"/>
      <c r="DU168" s="41"/>
      <c r="DV168" s="41"/>
      <c r="DW168" s="41"/>
      <c r="DX168" s="41"/>
      <c r="DY168" s="41"/>
      <c r="DZ168" s="41"/>
      <c r="EA168" s="41"/>
      <c r="EB168" s="41"/>
      <c r="EC168" s="41"/>
      <c r="ED168" s="41"/>
      <c r="EE168" s="41"/>
      <c r="EF168" s="41"/>
      <c r="EG168" s="41"/>
      <c r="EH168" s="41"/>
      <c r="EI168" s="41"/>
      <c r="EJ168" s="41"/>
      <c r="EK168" s="41"/>
      <c r="EL168" s="41"/>
      <c r="EM168" s="41"/>
      <c r="EN168" s="41"/>
      <c r="EO168" s="41"/>
      <c r="EP168" s="41"/>
      <c r="EQ168" s="41"/>
      <c r="ER168" s="41"/>
      <c r="ES168" s="41"/>
      <c r="ET168" s="41"/>
      <c r="EU168" s="41"/>
      <c r="EV168" s="41"/>
      <c r="EW168" s="41"/>
      <c r="EX168" s="41"/>
      <c r="EY168" s="41"/>
      <c r="EZ168" s="41"/>
      <c r="FA168" s="41"/>
      <c r="FB168" s="41"/>
      <c r="FC168" s="41"/>
      <c r="FD168" s="41"/>
      <c r="FE168" s="41"/>
      <c r="FF168" s="41"/>
      <c r="FG168" s="41"/>
      <c r="FH168" s="41"/>
      <c r="FI168" s="41"/>
      <c r="FJ168" s="41"/>
      <c r="FK168" s="41"/>
      <c r="FL168" s="41"/>
      <c r="FM168" s="41"/>
      <c r="FN168" s="41"/>
      <c r="FO168" s="41"/>
      <c r="FP168" s="41"/>
      <c r="FQ168" s="41"/>
      <c r="FR168" s="41"/>
      <c r="FS168" s="41"/>
      <c r="FT168" s="41"/>
      <c r="FU168" s="41"/>
      <c r="FV168" s="41"/>
      <c r="FW168" s="41"/>
      <c r="FX168" s="41"/>
      <c r="FY168" s="41"/>
      <c r="FZ168" s="41"/>
      <c r="GA168" s="41"/>
      <c r="GB168" s="41"/>
      <c r="GC168" s="41"/>
      <c r="GD168" s="41"/>
      <c r="GE168" s="41"/>
      <c r="GF168" s="41"/>
      <c r="GG168" s="41"/>
      <c r="GH168" s="41"/>
      <c r="GI168" s="41"/>
      <c r="GJ168" s="41"/>
      <c r="GK168" s="41"/>
      <c r="GL168" s="41"/>
      <c r="GM168" s="41"/>
      <c r="GN168" s="41"/>
      <c r="GO168" s="41"/>
      <c r="GP168" s="41"/>
      <c r="GQ168" s="41"/>
      <c r="GR168" s="41"/>
      <c r="GS168" s="41"/>
      <c r="GT168" s="41"/>
      <c r="GU168" s="41"/>
      <c r="GV168" s="41"/>
      <c r="GW168" s="41"/>
      <c r="GX168" s="41"/>
      <c r="GY168" s="41"/>
      <c r="GZ168" s="41"/>
      <c r="HA168" s="41"/>
      <c r="HB168" s="41"/>
      <c r="HC168" s="41"/>
      <c r="HD168" s="41"/>
      <c r="HE168" s="41"/>
      <c r="HF168" s="41"/>
      <c r="HG168" s="41"/>
      <c r="HH168" s="41"/>
      <c r="HI168" s="41"/>
      <c r="HJ168" s="41"/>
      <c r="HK168" s="41"/>
      <c r="HL168" s="41"/>
      <c r="HM168" s="41"/>
      <c r="HN168" s="41"/>
      <c r="HO168" s="41"/>
      <c r="HP168" s="41"/>
      <c r="HQ168" s="41"/>
      <c r="HR168" s="41"/>
      <c r="HS168" s="41"/>
      <c r="HT168" s="41"/>
      <c r="HU168" s="41"/>
      <c r="HV168" s="41"/>
      <c r="HW168" s="41"/>
    </row>
    <row r="169" spans="1:231" ht="28.5" customHeight="1" x14ac:dyDescent="0.2">
      <c r="A169" s="7" t="s">
        <v>339</v>
      </c>
      <c r="B169" s="6"/>
      <c r="C169" s="18" t="s">
        <v>78</v>
      </c>
      <c r="D169" s="19">
        <f>D170</f>
        <v>8582.85</v>
      </c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  <c r="CO169" s="34"/>
      <c r="CP169" s="34"/>
      <c r="CQ169" s="34"/>
      <c r="CR169" s="34"/>
      <c r="CS169" s="34"/>
      <c r="CT169" s="34"/>
      <c r="CU169" s="34"/>
      <c r="CV169" s="34"/>
      <c r="CW169" s="34"/>
      <c r="CX169" s="34"/>
      <c r="CY169" s="34"/>
      <c r="CZ169" s="34"/>
      <c r="DA169" s="34"/>
      <c r="DB169" s="34"/>
      <c r="DC169" s="34"/>
      <c r="DD169" s="34"/>
      <c r="DE169" s="34"/>
      <c r="DF169" s="34"/>
      <c r="DG169" s="34"/>
      <c r="DH169" s="34"/>
      <c r="DI169" s="34"/>
      <c r="DJ169" s="34"/>
      <c r="DK169" s="34"/>
      <c r="DL169" s="34"/>
      <c r="DM169" s="34"/>
      <c r="DN169" s="34"/>
      <c r="DO169" s="34"/>
      <c r="DP169" s="34"/>
      <c r="DQ169" s="34"/>
      <c r="DR169" s="34"/>
      <c r="DS169" s="34"/>
      <c r="DT169" s="34"/>
      <c r="DU169" s="34"/>
      <c r="DV169" s="34"/>
      <c r="DW169" s="34"/>
      <c r="DX169" s="34"/>
      <c r="DY169" s="34"/>
      <c r="DZ169" s="34"/>
      <c r="EA169" s="34"/>
      <c r="EB169" s="34"/>
      <c r="EC169" s="34"/>
      <c r="ED169" s="34"/>
      <c r="EE169" s="34"/>
      <c r="EF169" s="34"/>
      <c r="EG169" s="34"/>
      <c r="EH169" s="34"/>
      <c r="EI169" s="34"/>
      <c r="EJ169" s="34"/>
      <c r="EK169" s="34"/>
      <c r="EL169" s="34"/>
      <c r="EM169" s="34"/>
      <c r="EN169" s="34"/>
      <c r="EO169" s="34"/>
      <c r="EP169" s="34"/>
      <c r="EQ169" s="34"/>
      <c r="ER169" s="34"/>
      <c r="ES169" s="34"/>
      <c r="ET169" s="34"/>
      <c r="EU169" s="34"/>
      <c r="EV169" s="34"/>
      <c r="EW169" s="34"/>
      <c r="EX169" s="34"/>
      <c r="EY169" s="34"/>
      <c r="EZ169" s="34"/>
      <c r="FA169" s="34"/>
      <c r="FB169" s="34"/>
      <c r="FC169" s="34"/>
      <c r="FD169" s="34"/>
      <c r="FE169" s="34"/>
      <c r="FF169" s="34"/>
      <c r="FG169" s="34"/>
      <c r="FH169" s="34"/>
      <c r="FI169" s="34"/>
      <c r="FJ169" s="34"/>
      <c r="FK169" s="34"/>
      <c r="FL169" s="34"/>
      <c r="FM169" s="34"/>
      <c r="FN169" s="34"/>
      <c r="FO169" s="34"/>
      <c r="FP169" s="34"/>
      <c r="FQ169" s="34"/>
      <c r="FR169" s="34"/>
      <c r="FS169" s="34"/>
      <c r="FT169" s="34"/>
      <c r="FU169" s="34"/>
      <c r="FV169" s="34"/>
      <c r="FW169" s="34"/>
      <c r="FX169" s="34"/>
      <c r="FY169" s="34"/>
      <c r="FZ169" s="34"/>
      <c r="GA169" s="34"/>
      <c r="GB169" s="34"/>
      <c r="GC169" s="34"/>
      <c r="GD169" s="34"/>
      <c r="GE169" s="34"/>
      <c r="GF169" s="34"/>
      <c r="GG169" s="34"/>
      <c r="GH169" s="34"/>
      <c r="GI169" s="34"/>
      <c r="GJ169" s="34"/>
      <c r="GK169" s="34"/>
      <c r="GL169" s="34"/>
      <c r="GM169" s="34"/>
      <c r="GN169" s="34"/>
      <c r="GO169" s="34"/>
      <c r="GP169" s="34"/>
      <c r="GQ169" s="34"/>
      <c r="GR169" s="34"/>
      <c r="GS169" s="34"/>
      <c r="GT169" s="34"/>
      <c r="GU169" s="34"/>
      <c r="GV169" s="34"/>
      <c r="GW169" s="34"/>
      <c r="GX169" s="34"/>
      <c r="GY169" s="34"/>
      <c r="GZ169" s="34"/>
      <c r="HA169" s="34"/>
      <c r="HB169" s="34"/>
      <c r="HC169" s="34"/>
      <c r="HD169" s="34"/>
      <c r="HE169" s="34"/>
      <c r="HF169" s="34"/>
      <c r="HG169" s="34"/>
      <c r="HH169" s="34"/>
      <c r="HI169" s="34"/>
      <c r="HJ169" s="34"/>
      <c r="HK169" s="34"/>
      <c r="HL169" s="34"/>
      <c r="HM169" s="34"/>
      <c r="HN169" s="34"/>
      <c r="HO169" s="34"/>
      <c r="HP169" s="34"/>
      <c r="HQ169" s="34"/>
      <c r="HR169" s="34"/>
      <c r="HS169" s="34"/>
      <c r="HT169" s="34"/>
      <c r="HU169" s="34"/>
      <c r="HV169" s="34"/>
      <c r="HW169" s="34"/>
    </row>
    <row r="170" spans="1:231" ht="28.5" customHeight="1" x14ac:dyDescent="0.2">
      <c r="A170" s="7" t="s">
        <v>340</v>
      </c>
      <c r="B170" s="6"/>
      <c r="C170" s="18" t="s">
        <v>79</v>
      </c>
      <c r="D170" s="19">
        <f>D171+D173</f>
        <v>8582.85</v>
      </c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  <c r="DG170" s="34"/>
      <c r="DH170" s="34"/>
      <c r="DI170" s="34"/>
      <c r="DJ170" s="34"/>
      <c r="DK170" s="34"/>
      <c r="DL170" s="34"/>
      <c r="DM170" s="34"/>
      <c r="DN170" s="34"/>
      <c r="DO170" s="34"/>
      <c r="DP170" s="34"/>
      <c r="DQ170" s="34"/>
      <c r="DR170" s="34"/>
      <c r="DS170" s="34"/>
      <c r="DT170" s="34"/>
      <c r="DU170" s="34"/>
      <c r="DV170" s="34"/>
      <c r="DW170" s="34"/>
      <c r="DX170" s="34"/>
      <c r="DY170" s="34"/>
      <c r="DZ170" s="34"/>
      <c r="EA170" s="34"/>
      <c r="EB170" s="34"/>
      <c r="EC170" s="34"/>
      <c r="ED170" s="34"/>
      <c r="EE170" s="34"/>
      <c r="EF170" s="34"/>
      <c r="EG170" s="34"/>
      <c r="EH170" s="34"/>
      <c r="EI170" s="34"/>
      <c r="EJ170" s="34"/>
      <c r="EK170" s="34"/>
      <c r="EL170" s="34"/>
      <c r="EM170" s="34"/>
      <c r="EN170" s="34"/>
      <c r="EO170" s="34"/>
      <c r="EP170" s="34"/>
      <c r="EQ170" s="34"/>
      <c r="ER170" s="34"/>
      <c r="ES170" s="34"/>
      <c r="ET170" s="34"/>
      <c r="EU170" s="34"/>
      <c r="EV170" s="34"/>
      <c r="EW170" s="34"/>
      <c r="EX170" s="34"/>
      <c r="EY170" s="34"/>
      <c r="EZ170" s="34"/>
      <c r="FA170" s="34"/>
      <c r="FB170" s="34"/>
      <c r="FC170" s="34"/>
      <c r="FD170" s="34"/>
      <c r="FE170" s="34"/>
      <c r="FF170" s="34"/>
      <c r="FG170" s="34"/>
      <c r="FH170" s="34"/>
      <c r="FI170" s="34"/>
      <c r="FJ170" s="34"/>
      <c r="FK170" s="34"/>
      <c r="FL170" s="34"/>
      <c r="FM170" s="34"/>
      <c r="FN170" s="34"/>
      <c r="FO170" s="34"/>
      <c r="FP170" s="34"/>
      <c r="FQ170" s="34"/>
      <c r="FR170" s="34"/>
      <c r="FS170" s="34"/>
      <c r="FT170" s="34"/>
      <c r="FU170" s="34"/>
      <c r="FV170" s="34"/>
      <c r="FW170" s="34"/>
      <c r="FX170" s="34"/>
      <c r="FY170" s="34"/>
      <c r="FZ170" s="34"/>
      <c r="GA170" s="34"/>
      <c r="GB170" s="34"/>
      <c r="GC170" s="34"/>
      <c r="GD170" s="34"/>
      <c r="GE170" s="34"/>
      <c r="GF170" s="34"/>
      <c r="GG170" s="34"/>
      <c r="GH170" s="34"/>
      <c r="GI170" s="34"/>
      <c r="GJ170" s="34"/>
      <c r="GK170" s="34"/>
      <c r="GL170" s="34"/>
      <c r="GM170" s="34"/>
      <c r="GN170" s="34"/>
      <c r="GO170" s="34"/>
      <c r="GP170" s="34"/>
      <c r="GQ170" s="34"/>
      <c r="GR170" s="34"/>
      <c r="GS170" s="34"/>
      <c r="GT170" s="34"/>
      <c r="GU170" s="34"/>
      <c r="GV170" s="34"/>
      <c r="GW170" s="34"/>
      <c r="GX170" s="34"/>
      <c r="GY170" s="34"/>
      <c r="GZ170" s="34"/>
      <c r="HA170" s="34"/>
      <c r="HB170" s="34"/>
      <c r="HC170" s="34"/>
      <c r="HD170" s="34"/>
      <c r="HE170" s="34"/>
      <c r="HF170" s="34"/>
      <c r="HG170" s="34"/>
      <c r="HH170" s="34"/>
      <c r="HI170" s="34"/>
      <c r="HJ170" s="34"/>
      <c r="HK170" s="34"/>
      <c r="HL170" s="34"/>
      <c r="HM170" s="34"/>
      <c r="HN170" s="34"/>
      <c r="HO170" s="34"/>
      <c r="HP170" s="34"/>
      <c r="HQ170" s="34"/>
      <c r="HR170" s="34"/>
      <c r="HS170" s="34"/>
      <c r="HT170" s="34"/>
      <c r="HU170" s="34"/>
      <c r="HV170" s="34"/>
      <c r="HW170" s="34"/>
    </row>
    <row r="171" spans="1:231" ht="28.5" customHeight="1" x14ac:dyDescent="0.2">
      <c r="A171" s="7" t="s">
        <v>341</v>
      </c>
      <c r="B171" s="6"/>
      <c r="C171" s="18" t="s">
        <v>80</v>
      </c>
      <c r="D171" s="19">
        <f>D172</f>
        <v>7351</v>
      </c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  <c r="CO171" s="34"/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  <c r="DA171" s="34"/>
      <c r="DB171" s="34"/>
      <c r="DC171" s="34"/>
      <c r="DD171" s="34"/>
      <c r="DE171" s="34"/>
      <c r="DF171" s="34"/>
      <c r="DG171" s="34"/>
      <c r="DH171" s="34"/>
      <c r="DI171" s="34"/>
      <c r="DJ171" s="34"/>
      <c r="DK171" s="34"/>
      <c r="DL171" s="34"/>
      <c r="DM171" s="34"/>
      <c r="DN171" s="34"/>
      <c r="DO171" s="34"/>
      <c r="DP171" s="34"/>
      <c r="DQ171" s="34"/>
      <c r="DR171" s="34"/>
      <c r="DS171" s="34"/>
      <c r="DT171" s="34"/>
      <c r="DU171" s="34"/>
      <c r="DV171" s="34"/>
      <c r="DW171" s="34"/>
      <c r="DX171" s="34"/>
      <c r="DY171" s="34"/>
      <c r="DZ171" s="34"/>
      <c r="EA171" s="34"/>
      <c r="EB171" s="34"/>
      <c r="EC171" s="34"/>
      <c r="ED171" s="34"/>
      <c r="EE171" s="34"/>
      <c r="EF171" s="34"/>
      <c r="EG171" s="34"/>
      <c r="EH171" s="34"/>
      <c r="EI171" s="34"/>
      <c r="EJ171" s="34"/>
      <c r="EK171" s="34"/>
      <c r="EL171" s="34"/>
      <c r="EM171" s="34"/>
      <c r="EN171" s="34"/>
      <c r="EO171" s="34"/>
      <c r="EP171" s="34"/>
      <c r="EQ171" s="34"/>
      <c r="ER171" s="34"/>
      <c r="ES171" s="34"/>
      <c r="ET171" s="34"/>
      <c r="EU171" s="34"/>
      <c r="EV171" s="34"/>
      <c r="EW171" s="34"/>
      <c r="EX171" s="34"/>
      <c r="EY171" s="34"/>
      <c r="EZ171" s="34"/>
      <c r="FA171" s="34"/>
      <c r="FB171" s="34"/>
      <c r="FC171" s="34"/>
      <c r="FD171" s="34"/>
      <c r="FE171" s="34"/>
      <c r="FF171" s="34"/>
      <c r="FG171" s="34"/>
      <c r="FH171" s="34"/>
      <c r="FI171" s="34"/>
      <c r="FJ171" s="34"/>
      <c r="FK171" s="34"/>
      <c r="FL171" s="34"/>
      <c r="FM171" s="34"/>
      <c r="FN171" s="34"/>
      <c r="FO171" s="34"/>
      <c r="FP171" s="34"/>
      <c r="FQ171" s="34"/>
      <c r="FR171" s="34"/>
      <c r="FS171" s="34"/>
      <c r="FT171" s="34"/>
      <c r="FU171" s="34"/>
      <c r="FV171" s="34"/>
      <c r="FW171" s="34"/>
      <c r="FX171" s="34"/>
      <c r="FY171" s="34"/>
      <c r="FZ171" s="34"/>
      <c r="GA171" s="34"/>
      <c r="GB171" s="34"/>
      <c r="GC171" s="34"/>
      <c r="GD171" s="34"/>
      <c r="GE171" s="34"/>
      <c r="GF171" s="34"/>
      <c r="GG171" s="34"/>
      <c r="GH171" s="34"/>
      <c r="GI171" s="34"/>
      <c r="GJ171" s="34"/>
      <c r="GK171" s="34"/>
      <c r="GL171" s="34"/>
      <c r="GM171" s="34"/>
      <c r="GN171" s="34"/>
      <c r="GO171" s="34"/>
      <c r="GP171" s="34"/>
      <c r="GQ171" s="34"/>
      <c r="GR171" s="34"/>
      <c r="GS171" s="34"/>
      <c r="GT171" s="34"/>
      <c r="GU171" s="34"/>
      <c r="GV171" s="34"/>
      <c r="GW171" s="34"/>
      <c r="GX171" s="34"/>
      <c r="GY171" s="34"/>
      <c r="GZ171" s="34"/>
      <c r="HA171" s="34"/>
      <c r="HB171" s="34"/>
      <c r="HC171" s="34"/>
      <c r="HD171" s="34"/>
      <c r="HE171" s="34"/>
      <c r="HF171" s="34"/>
      <c r="HG171" s="34"/>
      <c r="HH171" s="34"/>
      <c r="HI171" s="34"/>
      <c r="HJ171" s="34"/>
      <c r="HK171" s="34"/>
      <c r="HL171" s="34"/>
      <c r="HM171" s="34"/>
      <c r="HN171" s="34"/>
      <c r="HO171" s="34"/>
      <c r="HP171" s="34"/>
      <c r="HQ171" s="34"/>
      <c r="HR171" s="34"/>
      <c r="HS171" s="34"/>
      <c r="HT171" s="34"/>
      <c r="HU171" s="34"/>
      <c r="HV171" s="34"/>
      <c r="HW171" s="34"/>
    </row>
    <row r="172" spans="1:231" ht="28.5" customHeight="1" x14ac:dyDescent="0.2">
      <c r="A172" s="7"/>
      <c r="B172" s="25" t="s">
        <v>281</v>
      </c>
      <c r="C172" s="26" t="s">
        <v>282</v>
      </c>
      <c r="D172" s="19">
        <v>7351</v>
      </c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  <c r="DG172" s="34"/>
      <c r="DH172" s="34"/>
      <c r="DI172" s="34"/>
      <c r="DJ172" s="34"/>
      <c r="DK172" s="34"/>
      <c r="DL172" s="34"/>
      <c r="DM172" s="34"/>
      <c r="DN172" s="34"/>
      <c r="DO172" s="34"/>
      <c r="DP172" s="34"/>
      <c r="DQ172" s="34"/>
      <c r="DR172" s="34"/>
      <c r="DS172" s="34"/>
      <c r="DT172" s="34"/>
      <c r="DU172" s="34"/>
      <c r="DV172" s="34"/>
      <c r="DW172" s="34"/>
      <c r="DX172" s="34"/>
      <c r="DY172" s="34"/>
      <c r="DZ172" s="34"/>
      <c r="EA172" s="34"/>
      <c r="EB172" s="34"/>
      <c r="EC172" s="34"/>
      <c r="ED172" s="34"/>
      <c r="EE172" s="34"/>
      <c r="EF172" s="34"/>
      <c r="EG172" s="34"/>
      <c r="EH172" s="34"/>
      <c r="EI172" s="34"/>
      <c r="EJ172" s="34"/>
      <c r="EK172" s="34"/>
      <c r="EL172" s="34"/>
      <c r="EM172" s="34"/>
      <c r="EN172" s="34"/>
      <c r="EO172" s="34"/>
      <c r="EP172" s="34"/>
      <c r="EQ172" s="34"/>
      <c r="ER172" s="34"/>
      <c r="ES172" s="34"/>
      <c r="ET172" s="34"/>
      <c r="EU172" s="34"/>
      <c r="EV172" s="34"/>
      <c r="EW172" s="34"/>
      <c r="EX172" s="34"/>
      <c r="EY172" s="34"/>
      <c r="EZ172" s="34"/>
      <c r="FA172" s="34"/>
      <c r="FB172" s="34"/>
      <c r="FC172" s="34"/>
      <c r="FD172" s="34"/>
      <c r="FE172" s="34"/>
      <c r="FF172" s="34"/>
      <c r="FG172" s="34"/>
      <c r="FH172" s="34"/>
      <c r="FI172" s="34"/>
      <c r="FJ172" s="34"/>
      <c r="FK172" s="34"/>
      <c r="FL172" s="34"/>
      <c r="FM172" s="34"/>
      <c r="FN172" s="34"/>
      <c r="FO172" s="34"/>
      <c r="FP172" s="34"/>
      <c r="FQ172" s="34"/>
      <c r="FR172" s="34"/>
      <c r="FS172" s="34"/>
      <c r="FT172" s="34"/>
      <c r="FU172" s="34"/>
      <c r="FV172" s="34"/>
      <c r="FW172" s="34"/>
      <c r="FX172" s="34"/>
      <c r="FY172" s="34"/>
      <c r="FZ172" s="34"/>
      <c r="GA172" s="34"/>
      <c r="GB172" s="34"/>
      <c r="GC172" s="34"/>
      <c r="GD172" s="34"/>
      <c r="GE172" s="34"/>
      <c r="GF172" s="34"/>
      <c r="GG172" s="34"/>
      <c r="GH172" s="34"/>
      <c r="GI172" s="34"/>
      <c r="GJ172" s="34"/>
      <c r="GK172" s="34"/>
      <c r="GL172" s="34"/>
      <c r="GM172" s="34"/>
      <c r="GN172" s="34"/>
      <c r="GO172" s="34"/>
      <c r="GP172" s="34"/>
      <c r="GQ172" s="34"/>
      <c r="GR172" s="34"/>
      <c r="GS172" s="34"/>
      <c r="GT172" s="34"/>
      <c r="GU172" s="34"/>
      <c r="GV172" s="34"/>
      <c r="GW172" s="34"/>
      <c r="GX172" s="34"/>
      <c r="GY172" s="34"/>
      <c r="GZ172" s="34"/>
      <c r="HA172" s="34"/>
      <c r="HB172" s="34"/>
      <c r="HC172" s="34"/>
      <c r="HD172" s="34"/>
      <c r="HE172" s="34"/>
      <c r="HF172" s="34"/>
      <c r="HG172" s="34"/>
      <c r="HH172" s="34"/>
      <c r="HI172" s="34"/>
      <c r="HJ172" s="34"/>
      <c r="HK172" s="34"/>
      <c r="HL172" s="34"/>
      <c r="HM172" s="34"/>
      <c r="HN172" s="34"/>
      <c r="HO172" s="34"/>
      <c r="HP172" s="34"/>
      <c r="HQ172" s="34"/>
      <c r="HR172" s="34"/>
      <c r="HS172" s="34"/>
      <c r="HT172" s="34"/>
      <c r="HU172" s="34"/>
      <c r="HV172" s="34"/>
      <c r="HW172" s="34"/>
    </row>
    <row r="173" spans="1:231" ht="15" customHeight="1" x14ac:dyDescent="0.2">
      <c r="A173" s="7" t="s">
        <v>342</v>
      </c>
      <c r="B173" s="25"/>
      <c r="C173" s="26" t="s">
        <v>81</v>
      </c>
      <c r="D173" s="19">
        <f>D174</f>
        <v>1231.8499999999999</v>
      </c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/>
      <c r="DC173" s="34"/>
      <c r="DD173" s="34"/>
      <c r="DE173" s="34"/>
      <c r="DF173" s="34"/>
      <c r="DG173" s="34"/>
      <c r="DH173" s="34"/>
      <c r="DI173" s="34"/>
      <c r="DJ173" s="34"/>
      <c r="DK173" s="34"/>
      <c r="DL173" s="34"/>
      <c r="DM173" s="34"/>
      <c r="DN173" s="34"/>
      <c r="DO173" s="34"/>
      <c r="DP173" s="34"/>
      <c r="DQ173" s="34"/>
      <c r="DR173" s="34"/>
      <c r="DS173" s="34"/>
      <c r="DT173" s="34"/>
      <c r="DU173" s="34"/>
      <c r="DV173" s="34"/>
      <c r="DW173" s="34"/>
      <c r="DX173" s="34"/>
      <c r="DY173" s="34"/>
      <c r="DZ173" s="34"/>
      <c r="EA173" s="34"/>
      <c r="EB173" s="34"/>
      <c r="EC173" s="34"/>
      <c r="ED173" s="34"/>
      <c r="EE173" s="34"/>
      <c r="EF173" s="34"/>
      <c r="EG173" s="34"/>
      <c r="EH173" s="34"/>
      <c r="EI173" s="34"/>
      <c r="EJ173" s="34"/>
      <c r="EK173" s="34"/>
      <c r="EL173" s="34"/>
      <c r="EM173" s="34"/>
      <c r="EN173" s="34"/>
      <c r="EO173" s="34"/>
      <c r="EP173" s="34"/>
      <c r="EQ173" s="34"/>
      <c r="ER173" s="34"/>
      <c r="ES173" s="34"/>
      <c r="ET173" s="34"/>
      <c r="EU173" s="34"/>
      <c r="EV173" s="34"/>
      <c r="EW173" s="34"/>
      <c r="EX173" s="34"/>
      <c r="EY173" s="34"/>
      <c r="EZ173" s="34"/>
      <c r="FA173" s="34"/>
      <c r="FB173" s="34"/>
      <c r="FC173" s="34"/>
      <c r="FD173" s="34"/>
      <c r="FE173" s="34"/>
      <c r="FF173" s="34"/>
      <c r="FG173" s="34"/>
      <c r="FH173" s="34"/>
      <c r="FI173" s="34"/>
      <c r="FJ173" s="34"/>
      <c r="FK173" s="34"/>
      <c r="FL173" s="34"/>
      <c r="FM173" s="34"/>
      <c r="FN173" s="34"/>
      <c r="FO173" s="34"/>
      <c r="FP173" s="34"/>
      <c r="FQ173" s="34"/>
      <c r="FR173" s="34"/>
      <c r="FS173" s="34"/>
      <c r="FT173" s="34"/>
      <c r="FU173" s="34"/>
      <c r="FV173" s="34"/>
      <c r="FW173" s="34"/>
      <c r="FX173" s="34"/>
      <c r="FY173" s="34"/>
      <c r="FZ173" s="34"/>
      <c r="GA173" s="34"/>
      <c r="GB173" s="34"/>
      <c r="GC173" s="34"/>
      <c r="GD173" s="34"/>
      <c r="GE173" s="34"/>
      <c r="GF173" s="34"/>
      <c r="GG173" s="34"/>
      <c r="GH173" s="34"/>
      <c r="GI173" s="34"/>
      <c r="GJ173" s="34"/>
      <c r="GK173" s="34"/>
      <c r="GL173" s="34"/>
      <c r="GM173" s="34"/>
      <c r="GN173" s="34"/>
      <c r="GO173" s="34"/>
      <c r="GP173" s="34"/>
      <c r="GQ173" s="34"/>
      <c r="GR173" s="34"/>
      <c r="GS173" s="34"/>
      <c r="GT173" s="34"/>
      <c r="GU173" s="34"/>
      <c r="GV173" s="34"/>
      <c r="GW173" s="34"/>
      <c r="GX173" s="34"/>
      <c r="GY173" s="34"/>
      <c r="GZ173" s="34"/>
      <c r="HA173" s="34"/>
      <c r="HB173" s="34"/>
      <c r="HC173" s="34"/>
      <c r="HD173" s="34"/>
      <c r="HE173" s="34"/>
      <c r="HF173" s="34"/>
      <c r="HG173" s="34"/>
      <c r="HH173" s="34"/>
      <c r="HI173" s="34"/>
      <c r="HJ173" s="34"/>
      <c r="HK173" s="34"/>
      <c r="HL173" s="34"/>
      <c r="HM173" s="34"/>
      <c r="HN173" s="34"/>
      <c r="HO173" s="34"/>
      <c r="HP173" s="34"/>
      <c r="HQ173" s="34"/>
      <c r="HR173" s="34"/>
      <c r="HS173" s="34"/>
      <c r="HT173" s="34"/>
      <c r="HU173" s="34"/>
      <c r="HV173" s="34"/>
      <c r="HW173" s="34"/>
    </row>
    <row r="174" spans="1:231" ht="27.75" customHeight="1" x14ac:dyDescent="0.2">
      <c r="A174" s="7"/>
      <c r="B174" s="25" t="s">
        <v>281</v>
      </c>
      <c r="C174" s="26" t="s">
        <v>282</v>
      </c>
      <c r="D174" s="19">
        <v>1231.8499999999999</v>
      </c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/>
      <c r="CP174" s="34"/>
      <c r="CQ174" s="34"/>
      <c r="CR174" s="34"/>
      <c r="CS174" s="34"/>
      <c r="CT174" s="34"/>
      <c r="CU174" s="34"/>
      <c r="CV174" s="34"/>
      <c r="CW174" s="34"/>
      <c r="CX174" s="34"/>
      <c r="CY174" s="34"/>
      <c r="CZ174" s="34"/>
      <c r="DA174" s="34"/>
      <c r="DB174" s="34"/>
      <c r="DC174" s="34"/>
      <c r="DD174" s="34"/>
      <c r="DE174" s="34"/>
      <c r="DF174" s="34"/>
      <c r="DG174" s="34"/>
      <c r="DH174" s="34"/>
      <c r="DI174" s="34"/>
      <c r="DJ174" s="34"/>
      <c r="DK174" s="34"/>
      <c r="DL174" s="34"/>
      <c r="DM174" s="34"/>
      <c r="DN174" s="34"/>
      <c r="DO174" s="34"/>
      <c r="DP174" s="34"/>
      <c r="DQ174" s="34"/>
      <c r="DR174" s="34"/>
      <c r="DS174" s="34"/>
      <c r="DT174" s="34"/>
      <c r="DU174" s="34"/>
      <c r="DV174" s="34"/>
      <c r="DW174" s="34"/>
      <c r="DX174" s="34"/>
      <c r="DY174" s="34"/>
      <c r="DZ174" s="34"/>
      <c r="EA174" s="34"/>
      <c r="EB174" s="34"/>
      <c r="EC174" s="34"/>
      <c r="ED174" s="34"/>
      <c r="EE174" s="34"/>
      <c r="EF174" s="34"/>
      <c r="EG174" s="34"/>
      <c r="EH174" s="34"/>
      <c r="EI174" s="34"/>
      <c r="EJ174" s="34"/>
      <c r="EK174" s="34"/>
      <c r="EL174" s="34"/>
      <c r="EM174" s="34"/>
      <c r="EN174" s="34"/>
      <c r="EO174" s="34"/>
      <c r="EP174" s="34"/>
      <c r="EQ174" s="34"/>
      <c r="ER174" s="34"/>
      <c r="ES174" s="34"/>
      <c r="ET174" s="34"/>
      <c r="EU174" s="34"/>
      <c r="EV174" s="34"/>
      <c r="EW174" s="34"/>
      <c r="EX174" s="34"/>
      <c r="EY174" s="34"/>
      <c r="EZ174" s="34"/>
      <c r="FA174" s="34"/>
      <c r="FB174" s="34"/>
      <c r="FC174" s="34"/>
      <c r="FD174" s="34"/>
      <c r="FE174" s="34"/>
      <c r="FF174" s="34"/>
      <c r="FG174" s="34"/>
      <c r="FH174" s="34"/>
      <c r="FI174" s="34"/>
      <c r="FJ174" s="34"/>
      <c r="FK174" s="34"/>
      <c r="FL174" s="34"/>
      <c r="FM174" s="34"/>
      <c r="FN174" s="34"/>
      <c r="FO174" s="34"/>
      <c r="FP174" s="34"/>
      <c r="FQ174" s="34"/>
      <c r="FR174" s="34"/>
      <c r="FS174" s="34"/>
      <c r="FT174" s="34"/>
      <c r="FU174" s="34"/>
      <c r="FV174" s="34"/>
      <c r="FW174" s="34"/>
      <c r="FX174" s="34"/>
      <c r="FY174" s="34"/>
      <c r="FZ174" s="34"/>
      <c r="GA174" s="34"/>
      <c r="GB174" s="34"/>
      <c r="GC174" s="34"/>
      <c r="GD174" s="34"/>
      <c r="GE174" s="34"/>
      <c r="GF174" s="34"/>
      <c r="GG174" s="34"/>
      <c r="GH174" s="34"/>
      <c r="GI174" s="34"/>
      <c r="GJ174" s="34"/>
      <c r="GK174" s="34"/>
      <c r="GL174" s="34"/>
      <c r="GM174" s="34"/>
      <c r="GN174" s="34"/>
      <c r="GO174" s="34"/>
      <c r="GP174" s="34"/>
      <c r="GQ174" s="34"/>
      <c r="GR174" s="34"/>
      <c r="GS174" s="34"/>
      <c r="GT174" s="34"/>
      <c r="GU174" s="34"/>
      <c r="GV174" s="34"/>
      <c r="GW174" s="34"/>
      <c r="GX174" s="34"/>
      <c r="GY174" s="34"/>
      <c r="GZ174" s="34"/>
      <c r="HA174" s="34"/>
      <c r="HB174" s="34"/>
      <c r="HC174" s="34"/>
      <c r="HD174" s="34"/>
      <c r="HE174" s="34"/>
      <c r="HF174" s="34"/>
      <c r="HG174" s="34"/>
      <c r="HH174" s="34"/>
      <c r="HI174" s="34"/>
      <c r="HJ174" s="34"/>
      <c r="HK174" s="34"/>
      <c r="HL174" s="34"/>
      <c r="HM174" s="34"/>
      <c r="HN174" s="34"/>
      <c r="HO174" s="34"/>
      <c r="HP174" s="34"/>
      <c r="HQ174" s="34"/>
      <c r="HR174" s="34"/>
      <c r="HS174" s="34"/>
      <c r="HT174" s="34"/>
      <c r="HU174" s="34"/>
      <c r="HV174" s="34"/>
      <c r="HW174" s="34"/>
    </row>
    <row r="175" spans="1:231" ht="30" customHeight="1" x14ac:dyDescent="0.2">
      <c r="A175" s="7" t="s">
        <v>343</v>
      </c>
      <c r="B175" s="25"/>
      <c r="C175" s="26" t="s">
        <v>82</v>
      </c>
      <c r="D175" s="19">
        <f>D176</f>
        <v>2274.9597600000002</v>
      </c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  <c r="CT175" s="34"/>
      <c r="CU175" s="34"/>
      <c r="CV175" s="34"/>
      <c r="CW175" s="34"/>
      <c r="CX175" s="34"/>
      <c r="CY175" s="34"/>
      <c r="CZ175" s="34"/>
      <c r="DA175" s="34"/>
      <c r="DB175" s="34"/>
      <c r="DC175" s="34"/>
      <c r="DD175" s="34"/>
      <c r="DE175" s="34"/>
      <c r="DF175" s="34"/>
      <c r="DG175" s="34"/>
      <c r="DH175" s="34"/>
      <c r="DI175" s="34"/>
      <c r="DJ175" s="34"/>
      <c r="DK175" s="34"/>
      <c r="DL175" s="34"/>
      <c r="DM175" s="34"/>
      <c r="DN175" s="34"/>
      <c r="DO175" s="34"/>
      <c r="DP175" s="34"/>
      <c r="DQ175" s="34"/>
      <c r="DR175" s="34"/>
      <c r="DS175" s="34"/>
      <c r="DT175" s="34"/>
      <c r="DU175" s="34"/>
      <c r="DV175" s="34"/>
      <c r="DW175" s="34"/>
      <c r="DX175" s="34"/>
      <c r="DY175" s="34"/>
      <c r="DZ175" s="34"/>
      <c r="EA175" s="34"/>
      <c r="EB175" s="34"/>
      <c r="EC175" s="34"/>
      <c r="ED175" s="34"/>
      <c r="EE175" s="34"/>
      <c r="EF175" s="34"/>
      <c r="EG175" s="34"/>
      <c r="EH175" s="34"/>
      <c r="EI175" s="34"/>
      <c r="EJ175" s="34"/>
      <c r="EK175" s="34"/>
      <c r="EL175" s="34"/>
      <c r="EM175" s="34"/>
      <c r="EN175" s="34"/>
      <c r="EO175" s="34"/>
      <c r="EP175" s="34"/>
      <c r="EQ175" s="34"/>
      <c r="ER175" s="34"/>
      <c r="ES175" s="34"/>
      <c r="ET175" s="34"/>
      <c r="EU175" s="34"/>
      <c r="EV175" s="34"/>
      <c r="EW175" s="34"/>
      <c r="EX175" s="34"/>
      <c r="EY175" s="34"/>
      <c r="EZ175" s="34"/>
      <c r="FA175" s="34"/>
      <c r="FB175" s="34"/>
      <c r="FC175" s="34"/>
      <c r="FD175" s="34"/>
      <c r="FE175" s="34"/>
      <c r="FF175" s="34"/>
      <c r="FG175" s="34"/>
      <c r="FH175" s="34"/>
      <c r="FI175" s="34"/>
      <c r="FJ175" s="34"/>
      <c r="FK175" s="34"/>
      <c r="FL175" s="34"/>
      <c r="FM175" s="34"/>
      <c r="FN175" s="34"/>
      <c r="FO175" s="34"/>
      <c r="FP175" s="34"/>
      <c r="FQ175" s="34"/>
      <c r="FR175" s="34"/>
      <c r="FS175" s="34"/>
      <c r="FT175" s="34"/>
      <c r="FU175" s="34"/>
      <c r="FV175" s="34"/>
      <c r="FW175" s="34"/>
      <c r="FX175" s="34"/>
      <c r="FY175" s="34"/>
      <c r="FZ175" s="34"/>
      <c r="GA175" s="34"/>
      <c r="GB175" s="34"/>
      <c r="GC175" s="34"/>
      <c r="GD175" s="34"/>
      <c r="GE175" s="34"/>
      <c r="GF175" s="34"/>
      <c r="GG175" s="34"/>
      <c r="GH175" s="34"/>
      <c r="GI175" s="34"/>
      <c r="GJ175" s="34"/>
      <c r="GK175" s="34"/>
      <c r="GL175" s="34"/>
      <c r="GM175" s="34"/>
      <c r="GN175" s="34"/>
      <c r="GO175" s="34"/>
      <c r="GP175" s="34"/>
      <c r="GQ175" s="34"/>
      <c r="GR175" s="34"/>
      <c r="GS175" s="34"/>
      <c r="GT175" s="34"/>
      <c r="GU175" s="34"/>
      <c r="GV175" s="34"/>
      <c r="GW175" s="34"/>
      <c r="GX175" s="34"/>
      <c r="GY175" s="34"/>
      <c r="GZ175" s="34"/>
      <c r="HA175" s="34"/>
      <c r="HB175" s="34"/>
      <c r="HC175" s="34"/>
      <c r="HD175" s="34"/>
      <c r="HE175" s="34"/>
      <c r="HF175" s="34"/>
      <c r="HG175" s="34"/>
      <c r="HH175" s="34"/>
      <c r="HI175" s="34"/>
      <c r="HJ175" s="34"/>
      <c r="HK175" s="34"/>
      <c r="HL175" s="34"/>
      <c r="HM175" s="34"/>
      <c r="HN175" s="34"/>
      <c r="HO175" s="34"/>
      <c r="HP175" s="34"/>
      <c r="HQ175" s="34"/>
      <c r="HR175" s="34"/>
      <c r="HS175" s="34"/>
      <c r="HT175" s="34"/>
      <c r="HU175" s="34"/>
      <c r="HV175" s="34"/>
      <c r="HW175" s="34"/>
    </row>
    <row r="176" spans="1:231" ht="16.5" customHeight="1" x14ac:dyDescent="0.2">
      <c r="A176" s="7" t="s">
        <v>344</v>
      </c>
      <c r="B176" s="25"/>
      <c r="C176" s="26" t="s">
        <v>83</v>
      </c>
      <c r="D176" s="19">
        <f>D177</f>
        <v>2274.9597600000002</v>
      </c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  <c r="CT176" s="34"/>
      <c r="CU176" s="34"/>
      <c r="CV176" s="34"/>
      <c r="CW176" s="34"/>
      <c r="CX176" s="34"/>
      <c r="CY176" s="34"/>
      <c r="CZ176" s="34"/>
      <c r="DA176" s="34"/>
      <c r="DB176" s="34"/>
      <c r="DC176" s="34"/>
      <c r="DD176" s="34"/>
      <c r="DE176" s="34"/>
      <c r="DF176" s="34"/>
      <c r="DG176" s="34"/>
      <c r="DH176" s="34"/>
      <c r="DI176" s="34"/>
      <c r="DJ176" s="34"/>
      <c r="DK176" s="34"/>
      <c r="DL176" s="34"/>
      <c r="DM176" s="34"/>
      <c r="DN176" s="34"/>
      <c r="DO176" s="34"/>
      <c r="DP176" s="34"/>
      <c r="DQ176" s="34"/>
      <c r="DR176" s="34"/>
      <c r="DS176" s="34"/>
      <c r="DT176" s="34"/>
      <c r="DU176" s="34"/>
      <c r="DV176" s="34"/>
      <c r="DW176" s="34"/>
      <c r="DX176" s="34"/>
      <c r="DY176" s="34"/>
      <c r="DZ176" s="34"/>
      <c r="EA176" s="34"/>
      <c r="EB176" s="34"/>
      <c r="EC176" s="34"/>
      <c r="ED176" s="34"/>
      <c r="EE176" s="34"/>
      <c r="EF176" s="34"/>
      <c r="EG176" s="34"/>
      <c r="EH176" s="34"/>
      <c r="EI176" s="34"/>
      <c r="EJ176" s="34"/>
      <c r="EK176" s="34"/>
      <c r="EL176" s="34"/>
      <c r="EM176" s="34"/>
      <c r="EN176" s="34"/>
      <c r="EO176" s="34"/>
      <c r="EP176" s="34"/>
      <c r="EQ176" s="34"/>
      <c r="ER176" s="34"/>
      <c r="ES176" s="34"/>
      <c r="ET176" s="34"/>
      <c r="EU176" s="34"/>
      <c r="EV176" s="34"/>
      <c r="EW176" s="34"/>
      <c r="EX176" s="34"/>
      <c r="EY176" s="34"/>
      <c r="EZ176" s="34"/>
      <c r="FA176" s="34"/>
      <c r="FB176" s="34"/>
      <c r="FC176" s="34"/>
      <c r="FD176" s="34"/>
      <c r="FE176" s="34"/>
      <c r="FF176" s="34"/>
      <c r="FG176" s="34"/>
      <c r="FH176" s="34"/>
      <c r="FI176" s="34"/>
      <c r="FJ176" s="34"/>
      <c r="FK176" s="34"/>
      <c r="FL176" s="34"/>
      <c r="FM176" s="34"/>
      <c r="FN176" s="34"/>
      <c r="FO176" s="34"/>
      <c r="FP176" s="34"/>
      <c r="FQ176" s="34"/>
      <c r="FR176" s="34"/>
      <c r="FS176" s="34"/>
      <c r="FT176" s="34"/>
      <c r="FU176" s="34"/>
      <c r="FV176" s="34"/>
      <c r="FW176" s="34"/>
      <c r="FX176" s="34"/>
      <c r="FY176" s="34"/>
      <c r="FZ176" s="34"/>
      <c r="GA176" s="34"/>
      <c r="GB176" s="34"/>
      <c r="GC176" s="34"/>
      <c r="GD176" s="34"/>
      <c r="GE176" s="34"/>
      <c r="GF176" s="34"/>
      <c r="GG176" s="34"/>
      <c r="GH176" s="34"/>
      <c r="GI176" s="34"/>
      <c r="GJ176" s="34"/>
      <c r="GK176" s="34"/>
      <c r="GL176" s="34"/>
      <c r="GM176" s="34"/>
      <c r="GN176" s="34"/>
      <c r="GO176" s="34"/>
      <c r="GP176" s="34"/>
      <c r="GQ176" s="34"/>
      <c r="GR176" s="34"/>
      <c r="GS176" s="34"/>
      <c r="GT176" s="34"/>
      <c r="GU176" s="34"/>
      <c r="GV176" s="34"/>
      <c r="GW176" s="34"/>
      <c r="GX176" s="34"/>
      <c r="GY176" s="34"/>
      <c r="GZ176" s="34"/>
      <c r="HA176" s="34"/>
      <c r="HB176" s="34"/>
      <c r="HC176" s="34"/>
      <c r="HD176" s="34"/>
      <c r="HE176" s="34"/>
      <c r="HF176" s="34"/>
      <c r="HG176" s="34"/>
      <c r="HH176" s="34"/>
      <c r="HI176" s="34"/>
      <c r="HJ176" s="34"/>
      <c r="HK176" s="34"/>
      <c r="HL176" s="34"/>
      <c r="HM176" s="34"/>
      <c r="HN176" s="34"/>
      <c r="HO176" s="34"/>
      <c r="HP176" s="34"/>
      <c r="HQ176" s="34"/>
      <c r="HR176" s="34"/>
      <c r="HS176" s="34"/>
      <c r="HT176" s="34"/>
      <c r="HU176" s="34"/>
      <c r="HV176" s="34"/>
      <c r="HW176" s="34"/>
    </row>
    <row r="177" spans="1:231" ht="29.25" customHeight="1" x14ac:dyDescent="0.2">
      <c r="A177" s="7" t="s">
        <v>345</v>
      </c>
      <c r="B177" s="25"/>
      <c r="C177" s="26" t="s">
        <v>84</v>
      </c>
      <c r="D177" s="19">
        <f>SUM(D178:D179)</f>
        <v>2274.9597600000002</v>
      </c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  <c r="CO177" s="34"/>
      <c r="CP177" s="34"/>
      <c r="CQ177" s="34"/>
      <c r="CR177" s="34"/>
      <c r="CS177" s="34"/>
      <c r="CT177" s="34"/>
      <c r="CU177" s="34"/>
      <c r="CV177" s="34"/>
      <c r="CW177" s="34"/>
      <c r="CX177" s="34"/>
      <c r="CY177" s="34"/>
      <c r="CZ177" s="34"/>
      <c r="DA177" s="34"/>
      <c r="DB177" s="34"/>
      <c r="DC177" s="34"/>
      <c r="DD177" s="34"/>
      <c r="DE177" s="34"/>
      <c r="DF177" s="34"/>
      <c r="DG177" s="34"/>
      <c r="DH177" s="34"/>
      <c r="DI177" s="34"/>
      <c r="DJ177" s="34"/>
      <c r="DK177" s="34"/>
      <c r="DL177" s="34"/>
      <c r="DM177" s="34"/>
      <c r="DN177" s="34"/>
      <c r="DO177" s="34"/>
      <c r="DP177" s="34"/>
      <c r="DQ177" s="34"/>
      <c r="DR177" s="34"/>
      <c r="DS177" s="34"/>
      <c r="DT177" s="34"/>
      <c r="DU177" s="34"/>
      <c r="DV177" s="34"/>
      <c r="DW177" s="34"/>
      <c r="DX177" s="34"/>
      <c r="DY177" s="34"/>
      <c r="DZ177" s="34"/>
      <c r="EA177" s="34"/>
      <c r="EB177" s="34"/>
      <c r="EC177" s="34"/>
      <c r="ED177" s="34"/>
      <c r="EE177" s="34"/>
      <c r="EF177" s="34"/>
      <c r="EG177" s="34"/>
      <c r="EH177" s="34"/>
      <c r="EI177" s="34"/>
      <c r="EJ177" s="34"/>
      <c r="EK177" s="34"/>
      <c r="EL177" s="34"/>
      <c r="EM177" s="34"/>
      <c r="EN177" s="34"/>
      <c r="EO177" s="34"/>
      <c r="EP177" s="34"/>
      <c r="EQ177" s="34"/>
      <c r="ER177" s="34"/>
      <c r="ES177" s="34"/>
      <c r="ET177" s="34"/>
      <c r="EU177" s="34"/>
      <c r="EV177" s="34"/>
      <c r="EW177" s="34"/>
      <c r="EX177" s="34"/>
      <c r="EY177" s="34"/>
      <c r="EZ177" s="34"/>
      <c r="FA177" s="34"/>
      <c r="FB177" s="34"/>
      <c r="FC177" s="34"/>
      <c r="FD177" s="34"/>
      <c r="FE177" s="34"/>
      <c r="FF177" s="34"/>
      <c r="FG177" s="34"/>
      <c r="FH177" s="34"/>
      <c r="FI177" s="34"/>
      <c r="FJ177" s="34"/>
      <c r="FK177" s="34"/>
      <c r="FL177" s="34"/>
      <c r="FM177" s="34"/>
      <c r="FN177" s="34"/>
      <c r="FO177" s="34"/>
      <c r="FP177" s="34"/>
      <c r="FQ177" s="34"/>
      <c r="FR177" s="34"/>
      <c r="FS177" s="34"/>
      <c r="FT177" s="34"/>
      <c r="FU177" s="34"/>
      <c r="FV177" s="34"/>
      <c r="FW177" s="34"/>
      <c r="FX177" s="34"/>
      <c r="FY177" s="34"/>
      <c r="FZ177" s="34"/>
      <c r="GA177" s="34"/>
      <c r="GB177" s="34"/>
      <c r="GC177" s="34"/>
      <c r="GD177" s="34"/>
      <c r="GE177" s="34"/>
      <c r="GF177" s="34"/>
      <c r="GG177" s="34"/>
      <c r="GH177" s="34"/>
      <c r="GI177" s="34"/>
      <c r="GJ177" s="34"/>
      <c r="GK177" s="34"/>
      <c r="GL177" s="34"/>
      <c r="GM177" s="34"/>
      <c r="GN177" s="34"/>
      <c r="GO177" s="34"/>
      <c r="GP177" s="34"/>
      <c r="GQ177" s="34"/>
      <c r="GR177" s="34"/>
      <c r="GS177" s="34"/>
      <c r="GT177" s="34"/>
      <c r="GU177" s="34"/>
      <c r="GV177" s="34"/>
      <c r="GW177" s="34"/>
      <c r="GX177" s="34"/>
      <c r="GY177" s="34"/>
      <c r="GZ177" s="34"/>
      <c r="HA177" s="34"/>
      <c r="HB177" s="34"/>
      <c r="HC177" s="34"/>
      <c r="HD177" s="34"/>
      <c r="HE177" s="34"/>
      <c r="HF177" s="34"/>
      <c r="HG177" s="34"/>
      <c r="HH177" s="34"/>
      <c r="HI177" s="34"/>
      <c r="HJ177" s="34"/>
      <c r="HK177" s="34"/>
      <c r="HL177" s="34"/>
      <c r="HM177" s="34"/>
      <c r="HN177" s="34"/>
      <c r="HO177" s="34"/>
      <c r="HP177" s="34"/>
      <c r="HQ177" s="34"/>
      <c r="HR177" s="34"/>
      <c r="HS177" s="34"/>
      <c r="HT177" s="34"/>
      <c r="HU177" s="34"/>
      <c r="HV177" s="34"/>
      <c r="HW177" s="34"/>
    </row>
    <row r="178" spans="1:231" ht="41.25" customHeight="1" x14ac:dyDescent="0.2">
      <c r="A178" s="7"/>
      <c r="B178" s="25" t="s">
        <v>283</v>
      </c>
      <c r="C178" s="26" t="s">
        <v>284</v>
      </c>
      <c r="D178" s="19">
        <v>2207.5179800000001</v>
      </c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/>
      <c r="CM178" s="34"/>
      <c r="CN178" s="34"/>
      <c r="CO178" s="34"/>
      <c r="CP178" s="34"/>
      <c r="CQ178" s="34"/>
      <c r="CR178" s="34"/>
      <c r="CS178" s="34"/>
      <c r="CT178" s="34"/>
      <c r="CU178" s="34"/>
      <c r="CV178" s="34"/>
      <c r="CW178" s="34"/>
      <c r="CX178" s="34"/>
      <c r="CY178" s="34"/>
      <c r="CZ178" s="34"/>
      <c r="DA178" s="34"/>
      <c r="DB178" s="34"/>
      <c r="DC178" s="34"/>
      <c r="DD178" s="34"/>
      <c r="DE178" s="34"/>
      <c r="DF178" s="34"/>
      <c r="DG178" s="34"/>
      <c r="DH178" s="34"/>
      <c r="DI178" s="34"/>
      <c r="DJ178" s="34"/>
      <c r="DK178" s="34"/>
      <c r="DL178" s="34"/>
      <c r="DM178" s="34"/>
      <c r="DN178" s="34"/>
      <c r="DO178" s="34"/>
      <c r="DP178" s="34"/>
      <c r="DQ178" s="34"/>
      <c r="DR178" s="34"/>
      <c r="DS178" s="34"/>
      <c r="DT178" s="34"/>
      <c r="DU178" s="34"/>
      <c r="DV178" s="34"/>
      <c r="DW178" s="34"/>
      <c r="DX178" s="34"/>
      <c r="DY178" s="34"/>
      <c r="DZ178" s="34"/>
      <c r="EA178" s="34"/>
      <c r="EB178" s="34"/>
      <c r="EC178" s="34"/>
      <c r="ED178" s="34"/>
      <c r="EE178" s="34"/>
      <c r="EF178" s="34"/>
      <c r="EG178" s="34"/>
      <c r="EH178" s="34"/>
      <c r="EI178" s="34"/>
      <c r="EJ178" s="34"/>
      <c r="EK178" s="34"/>
      <c r="EL178" s="34"/>
      <c r="EM178" s="34"/>
      <c r="EN178" s="34"/>
      <c r="EO178" s="34"/>
      <c r="EP178" s="34"/>
      <c r="EQ178" s="34"/>
      <c r="ER178" s="34"/>
      <c r="ES178" s="34"/>
      <c r="ET178" s="34"/>
      <c r="EU178" s="34"/>
      <c r="EV178" s="34"/>
      <c r="EW178" s="34"/>
      <c r="EX178" s="34"/>
      <c r="EY178" s="34"/>
      <c r="EZ178" s="34"/>
      <c r="FA178" s="34"/>
      <c r="FB178" s="34"/>
      <c r="FC178" s="34"/>
      <c r="FD178" s="34"/>
      <c r="FE178" s="34"/>
      <c r="FF178" s="34"/>
      <c r="FG178" s="34"/>
      <c r="FH178" s="34"/>
      <c r="FI178" s="34"/>
      <c r="FJ178" s="34"/>
      <c r="FK178" s="34"/>
      <c r="FL178" s="34"/>
      <c r="FM178" s="34"/>
      <c r="FN178" s="34"/>
      <c r="FO178" s="34"/>
      <c r="FP178" s="34"/>
      <c r="FQ178" s="34"/>
      <c r="FR178" s="34"/>
      <c r="FS178" s="34"/>
      <c r="FT178" s="34"/>
      <c r="FU178" s="34"/>
      <c r="FV178" s="34"/>
      <c r="FW178" s="34"/>
      <c r="FX178" s="34"/>
      <c r="FY178" s="34"/>
      <c r="FZ178" s="34"/>
      <c r="GA178" s="34"/>
      <c r="GB178" s="34"/>
      <c r="GC178" s="34"/>
      <c r="GD178" s="34"/>
      <c r="GE178" s="34"/>
      <c r="GF178" s="34"/>
      <c r="GG178" s="34"/>
      <c r="GH178" s="34"/>
      <c r="GI178" s="34"/>
      <c r="GJ178" s="34"/>
      <c r="GK178" s="34"/>
      <c r="GL178" s="34"/>
      <c r="GM178" s="34"/>
      <c r="GN178" s="34"/>
      <c r="GO178" s="34"/>
      <c r="GP178" s="34"/>
      <c r="GQ178" s="34"/>
      <c r="GR178" s="34"/>
      <c r="GS178" s="34"/>
      <c r="GT178" s="34"/>
      <c r="GU178" s="34"/>
      <c r="GV178" s="34"/>
      <c r="GW178" s="34"/>
      <c r="GX178" s="34"/>
      <c r="GY178" s="34"/>
      <c r="GZ178" s="34"/>
      <c r="HA178" s="34"/>
      <c r="HB178" s="34"/>
      <c r="HC178" s="34"/>
      <c r="HD178" s="34"/>
      <c r="HE178" s="34"/>
      <c r="HF178" s="34"/>
      <c r="HG178" s="34"/>
      <c r="HH178" s="34"/>
      <c r="HI178" s="34"/>
      <c r="HJ178" s="34"/>
      <c r="HK178" s="34"/>
      <c r="HL178" s="34"/>
      <c r="HM178" s="34"/>
      <c r="HN178" s="34"/>
      <c r="HO178" s="34"/>
      <c r="HP178" s="34"/>
      <c r="HQ178" s="34"/>
      <c r="HR178" s="34"/>
      <c r="HS178" s="34"/>
      <c r="HT178" s="34"/>
      <c r="HU178" s="34"/>
      <c r="HV178" s="34"/>
      <c r="HW178" s="34"/>
    </row>
    <row r="179" spans="1:231" ht="28.5" customHeight="1" x14ac:dyDescent="0.2">
      <c r="A179" s="7"/>
      <c r="B179" s="25" t="s">
        <v>285</v>
      </c>
      <c r="C179" s="26" t="s">
        <v>286</v>
      </c>
      <c r="D179" s="19">
        <v>67.441779999999994</v>
      </c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  <c r="CO179" s="34"/>
      <c r="CP179" s="34"/>
      <c r="CQ179" s="34"/>
      <c r="CR179" s="34"/>
      <c r="CS179" s="34"/>
      <c r="CT179" s="34"/>
      <c r="CU179" s="34"/>
      <c r="CV179" s="34"/>
      <c r="CW179" s="34"/>
      <c r="CX179" s="34"/>
      <c r="CY179" s="34"/>
      <c r="CZ179" s="34"/>
      <c r="DA179" s="34"/>
      <c r="DB179" s="34"/>
      <c r="DC179" s="34"/>
      <c r="DD179" s="34"/>
      <c r="DE179" s="34"/>
      <c r="DF179" s="34"/>
      <c r="DG179" s="34"/>
      <c r="DH179" s="34"/>
      <c r="DI179" s="34"/>
      <c r="DJ179" s="34"/>
      <c r="DK179" s="34"/>
      <c r="DL179" s="34"/>
      <c r="DM179" s="34"/>
      <c r="DN179" s="34"/>
      <c r="DO179" s="34"/>
      <c r="DP179" s="34"/>
      <c r="DQ179" s="34"/>
      <c r="DR179" s="34"/>
      <c r="DS179" s="34"/>
      <c r="DT179" s="34"/>
      <c r="DU179" s="34"/>
      <c r="DV179" s="34"/>
      <c r="DW179" s="34"/>
      <c r="DX179" s="34"/>
      <c r="DY179" s="34"/>
      <c r="DZ179" s="34"/>
      <c r="EA179" s="34"/>
      <c r="EB179" s="34"/>
      <c r="EC179" s="34"/>
      <c r="ED179" s="34"/>
      <c r="EE179" s="34"/>
      <c r="EF179" s="34"/>
      <c r="EG179" s="34"/>
      <c r="EH179" s="34"/>
      <c r="EI179" s="34"/>
      <c r="EJ179" s="34"/>
      <c r="EK179" s="34"/>
      <c r="EL179" s="34"/>
      <c r="EM179" s="34"/>
      <c r="EN179" s="34"/>
      <c r="EO179" s="34"/>
      <c r="EP179" s="34"/>
      <c r="EQ179" s="34"/>
      <c r="ER179" s="34"/>
      <c r="ES179" s="34"/>
      <c r="ET179" s="34"/>
      <c r="EU179" s="34"/>
      <c r="EV179" s="34"/>
      <c r="EW179" s="34"/>
      <c r="EX179" s="34"/>
      <c r="EY179" s="34"/>
      <c r="EZ179" s="34"/>
      <c r="FA179" s="34"/>
      <c r="FB179" s="34"/>
      <c r="FC179" s="34"/>
      <c r="FD179" s="34"/>
      <c r="FE179" s="34"/>
      <c r="FF179" s="34"/>
      <c r="FG179" s="34"/>
      <c r="FH179" s="34"/>
      <c r="FI179" s="34"/>
      <c r="FJ179" s="34"/>
      <c r="FK179" s="34"/>
      <c r="FL179" s="34"/>
      <c r="FM179" s="34"/>
      <c r="FN179" s="34"/>
      <c r="FO179" s="34"/>
      <c r="FP179" s="34"/>
      <c r="FQ179" s="34"/>
      <c r="FR179" s="34"/>
      <c r="FS179" s="34"/>
      <c r="FT179" s="34"/>
      <c r="FU179" s="34"/>
      <c r="FV179" s="34"/>
      <c r="FW179" s="34"/>
      <c r="FX179" s="34"/>
      <c r="FY179" s="34"/>
      <c r="FZ179" s="34"/>
      <c r="GA179" s="34"/>
      <c r="GB179" s="34"/>
      <c r="GC179" s="34"/>
      <c r="GD179" s="34"/>
      <c r="GE179" s="34"/>
      <c r="GF179" s="34"/>
      <c r="GG179" s="34"/>
      <c r="GH179" s="34"/>
      <c r="GI179" s="34"/>
      <c r="GJ179" s="34"/>
      <c r="GK179" s="34"/>
      <c r="GL179" s="34"/>
      <c r="GM179" s="34"/>
      <c r="GN179" s="34"/>
      <c r="GO179" s="34"/>
      <c r="GP179" s="34"/>
      <c r="GQ179" s="34"/>
      <c r="GR179" s="34"/>
      <c r="GS179" s="34"/>
      <c r="GT179" s="34"/>
      <c r="GU179" s="34"/>
      <c r="GV179" s="34"/>
      <c r="GW179" s="34"/>
      <c r="GX179" s="34"/>
      <c r="GY179" s="34"/>
      <c r="GZ179" s="34"/>
      <c r="HA179" s="34"/>
      <c r="HB179" s="34"/>
      <c r="HC179" s="34"/>
      <c r="HD179" s="34"/>
      <c r="HE179" s="34"/>
      <c r="HF179" s="34"/>
      <c r="HG179" s="34"/>
      <c r="HH179" s="34"/>
      <c r="HI179" s="34"/>
      <c r="HJ179" s="34"/>
      <c r="HK179" s="34"/>
      <c r="HL179" s="34"/>
      <c r="HM179" s="34"/>
      <c r="HN179" s="34"/>
      <c r="HO179" s="34"/>
      <c r="HP179" s="34"/>
      <c r="HQ179" s="34"/>
      <c r="HR179" s="34"/>
      <c r="HS179" s="34"/>
      <c r="HT179" s="34"/>
      <c r="HU179" s="34"/>
      <c r="HV179" s="34"/>
      <c r="HW179" s="34"/>
    </row>
    <row r="180" spans="1:231" ht="28.5" customHeight="1" x14ac:dyDescent="0.2">
      <c r="A180" s="7" t="s">
        <v>346</v>
      </c>
      <c r="B180" s="25"/>
      <c r="C180" s="26" t="s">
        <v>85</v>
      </c>
      <c r="D180" s="19">
        <f>D181</f>
        <v>2535.6489999999999</v>
      </c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  <c r="CO180" s="34"/>
      <c r="CP180" s="34"/>
      <c r="CQ180" s="34"/>
      <c r="CR180" s="34"/>
      <c r="CS180" s="34"/>
      <c r="CT180" s="34"/>
      <c r="CU180" s="34"/>
      <c r="CV180" s="34"/>
      <c r="CW180" s="34"/>
      <c r="CX180" s="34"/>
      <c r="CY180" s="34"/>
      <c r="CZ180" s="34"/>
      <c r="DA180" s="34"/>
      <c r="DB180" s="34"/>
      <c r="DC180" s="34"/>
      <c r="DD180" s="34"/>
      <c r="DE180" s="34"/>
      <c r="DF180" s="34"/>
      <c r="DG180" s="34"/>
      <c r="DH180" s="34"/>
      <c r="DI180" s="34"/>
      <c r="DJ180" s="34"/>
      <c r="DK180" s="34"/>
      <c r="DL180" s="34"/>
      <c r="DM180" s="34"/>
      <c r="DN180" s="34"/>
      <c r="DO180" s="34"/>
      <c r="DP180" s="34"/>
      <c r="DQ180" s="34"/>
      <c r="DR180" s="34"/>
      <c r="DS180" s="34"/>
      <c r="DT180" s="34"/>
      <c r="DU180" s="34"/>
      <c r="DV180" s="34"/>
      <c r="DW180" s="34"/>
      <c r="DX180" s="34"/>
      <c r="DY180" s="34"/>
      <c r="DZ180" s="34"/>
      <c r="EA180" s="34"/>
      <c r="EB180" s="34"/>
      <c r="EC180" s="34"/>
      <c r="ED180" s="34"/>
      <c r="EE180" s="34"/>
      <c r="EF180" s="34"/>
      <c r="EG180" s="34"/>
      <c r="EH180" s="34"/>
      <c r="EI180" s="34"/>
      <c r="EJ180" s="34"/>
      <c r="EK180" s="34"/>
      <c r="EL180" s="34"/>
      <c r="EM180" s="34"/>
      <c r="EN180" s="34"/>
      <c r="EO180" s="34"/>
      <c r="EP180" s="34"/>
      <c r="EQ180" s="34"/>
      <c r="ER180" s="34"/>
      <c r="ES180" s="34"/>
      <c r="ET180" s="34"/>
      <c r="EU180" s="34"/>
      <c r="EV180" s="34"/>
      <c r="EW180" s="34"/>
      <c r="EX180" s="34"/>
      <c r="EY180" s="34"/>
      <c r="EZ180" s="34"/>
      <c r="FA180" s="34"/>
      <c r="FB180" s="34"/>
      <c r="FC180" s="34"/>
      <c r="FD180" s="34"/>
      <c r="FE180" s="34"/>
      <c r="FF180" s="34"/>
      <c r="FG180" s="34"/>
      <c r="FH180" s="34"/>
      <c r="FI180" s="34"/>
      <c r="FJ180" s="34"/>
      <c r="FK180" s="34"/>
      <c r="FL180" s="34"/>
      <c r="FM180" s="34"/>
      <c r="FN180" s="34"/>
      <c r="FO180" s="34"/>
      <c r="FP180" s="34"/>
      <c r="FQ180" s="34"/>
      <c r="FR180" s="34"/>
      <c r="FS180" s="34"/>
      <c r="FT180" s="34"/>
      <c r="FU180" s="34"/>
      <c r="FV180" s="34"/>
      <c r="FW180" s="34"/>
      <c r="FX180" s="34"/>
      <c r="FY180" s="34"/>
      <c r="FZ180" s="34"/>
      <c r="GA180" s="34"/>
      <c r="GB180" s="34"/>
      <c r="GC180" s="34"/>
      <c r="GD180" s="34"/>
      <c r="GE180" s="34"/>
      <c r="GF180" s="34"/>
      <c r="GG180" s="34"/>
      <c r="GH180" s="34"/>
      <c r="GI180" s="34"/>
      <c r="GJ180" s="34"/>
      <c r="GK180" s="34"/>
      <c r="GL180" s="34"/>
      <c r="GM180" s="34"/>
      <c r="GN180" s="34"/>
      <c r="GO180" s="34"/>
      <c r="GP180" s="34"/>
      <c r="GQ180" s="34"/>
      <c r="GR180" s="34"/>
      <c r="GS180" s="34"/>
      <c r="GT180" s="34"/>
      <c r="GU180" s="34"/>
      <c r="GV180" s="34"/>
      <c r="GW180" s="34"/>
      <c r="GX180" s="34"/>
      <c r="GY180" s="34"/>
      <c r="GZ180" s="34"/>
      <c r="HA180" s="34"/>
      <c r="HB180" s="34"/>
      <c r="HC180" s="34"/>
      <c r="HD180" s="34"/>
      <c r="HE180" s="34"/>
      <c r="HF180" s="34"/>
      <c r="HG180" s="34"/>
      <c r="HH180" s="34"/>
      <c r="HI180" s="34"/>
      <c r="HJ180" s="34"/>
      <c r="HK180" s="34"/>
      <c r="HL180" s="34"/>
      <c r="HM180" s="34"/>
      <c r="HN180" s="34"/>
      <c r="HO180" s="34"/>
      <c r="HP180" s="34"/>
      <c r="HQ180" s="34"/>
      <c r="HR180" s="34"/>
      <c r="HS180" s="34"/>
      <c r="HT180" s="34"/>
      <c r="HU180" s="34"/>
      <c r="HV180" s="34"/>
      <c r="HW180" s="34"/>
    </row>
    <row r="181" spans="1:231" ht="28.5" customHeight="1" x14ac:dyDescent="0.2">
      <c r="A181" s="7" t="s">
        <v>347</v>
      </c>
      <c r="B181" s="25"/>
      <c r="C181" s="26" t="s">
        <v>86</v>
      </c>
      <c r="D181" s="19">
        <f>D182</f>
        <v>2535.6489999999999</v>
      </c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34"/>
      <c r="CO181" s="34"/>
      <c r="CP181" s="34"/>
      <c r="CQ181" s="34"/>
      <c r="CR181" s="34"/>
      <c r="CS181" s="34"/>
      <c r="CT181" s="34"/>
      <c r="CU181" s="34"/>
      <c r="CV181" s="34"/>
      <c r="CW181" s="34"/>
      <c r="CX181" s="34"/>
      <c r="CY181" s="34"/>
      <c r="CZ181" s="34"/>
      <c r="DA181" s="34"/>
      <c r="DB181" s="34"/>
      <c r="DC181" s="34"/>
      <c r="DD181" s="34"/>
      <c r="DE181" s="34"/>
      <c r="DF181" s="34"/>
      <c r="DG181" s="34"/>
      <c r="DH181" s="34"/>
      <c r="DI181" s="34"/>
      <c r="DJ181" s="34"/>
      <c r="DK181" s="34"/>
      <c r="DL181" s="34"/>
      <c r="DM181" s="34"/>
      <c r="DN181" s="34"/>
      <c r="DO181" s="34"/>
      <c r="DP181" s="34"/>
      <c r="DQ181" s="34"/>
      <c r="DR181" s="34"/>
      <c r="DS181" s="34"/>
      <c r="DT181" s="34"/>
      <c r="DU181" s="34"/>
      <c r="DV181" s="34"/>
      <c r="DW181" s="34"/>
      <c r="DX181" s="34"/>
      <c r="DY181" s="34"/>
      <c r="DZ181" s="34"/>
      <c r="EA181" s="34"/>
      <c r="EB181" s="34"/>
      <c r="EC181" s="34"/>
      <c r="ED181" s="34"/>
      <c r="EE181" s="34"/>
      <c r="EF181" s="34"/>
      <c r="EG181" s="34"/>
      <c r="EH181" s="34"/>
      <c r="EI181" s="34"/>
      <c r="EJ181" s="34"/>
      <c r="EK181" s="34"/>
      <c r="EL181" s="34"/>
      <c r="EM181" s="34"/>
      <c r="EN181" s="34"/>
      <c r="EO181" s="34"/>
      <c r="EP181" s="34"/>
      <c r="EQ181" s="34"/>
      <c r="ER181" s="34"/>
      <c r="ES181" s="34"/>
      <c r="ET181" s="34"/>
      <c r="EU181" s="34"/>
      <c r="EV181" s="34"/>
      <c r="EW181" s="34"/>
      <c r="EX181" s="34"/>
      <c r="EY181" s="34"/>
      <c r="EZ181" s="34"/>
      <c r="FA181" s="34"/>
      <c r="FB181" s="34"/>
      <c r="FC181" s="34"/>
      <c r="FD181" s="34"/>
      <c r="FE181" s="34"/>
      <c r="FF181" s="34"/>
      <c r="FG181" s="34"/>
      <c r="FH181" s="34"/>
      <c r="FI181" s="34"/>
      <c r="FJ181" s="34"/>
      <c r="FK181" s="34"/>
      <c r="FL181" s="34"/>
      <c r="FM181" s="34"/>
      <c r="FN181" s="34"/>
      <c r="FO181" s="34"/>
      <c r="FP181" s="34"/>
      <c r="FQ181" s="34"/>
      <c r="FR181" s="34"/>
      <c r="FS181" s="34"/>
      <c r="FT181" s="34"/>
      <c r="FU181" s="34"/>
      <c r="FV181" s="34"/>
      <c r="FW181" s="34"/>
      <c r="FX181" s="34"/>
      <c r="FY181" s="34"/>
      <c r="FZ181" s="34"/>
      <c r="GA181" s="34"/>
      <c r="GB181" s="34"/>
      <c r="GC181" s="34"/>
      <c r="GD181" s="34"/>
      <c r="GE181" s="34"/>
      <c r="GF181" s="34"/>
      <c r="GG181" s="34"/>
      <c r="GH181" s="34"/>
      <c r="GI181" s="34"/>
      <c r="GJ181" s="34"/>
      <c r="GK181" s="34"/>
      <c r="GL181" s="34"/>
      <c r="GM181" s="34"/>
      <c r="GN181" s="34"/>
      <c r="GO181" s="34"/>
      <c r="GP181" s="34"/>
      <c r="GQ181" s="34"/>
      <c r="GR181" s="34"/>
      <c r="GS181" s="34"/>
      <c r="GT181" s="34"/>
      <c r="GU181" s="34"/>
      <c r="GV181" s="34"/>
      <c r="GW181" s="34"/>
      <c r="GX181" s="34"/>
      <c r="GY181" s="34"/>
      <c r="GZ181" s="34"/>
      <c r="HA181" s="34"/>
      <c r="HB181" s="34"/>
      <c r="HC181" s="34"/>
      <c r="HD181" s="34"/>
      <c r="HE181" s="34"/>
      <c r="HF181" s="34"/>
      <c r="HG181" s="34"/>
      <c r="HH181" s="34"/>
      <c r="HI181" s="34"/>
      <c r="HJ181" s="34"/>
      <c r="HK181" s="34"/>
      <c r="HL181" s="34"/>
      <c r="HM181" s="34"/>
      <c r="HN181" s="34"/>
      <c r="HO181" s="34"/>
      <c r="HP181" s="34"/>
      <c r="HQ181" s="34"/>
      <c r="HR181" s="34"/>
      <c r="HS181" s="34"/>
      <c r="HT181" s="34"/>
      <c r="HU181" s="34"/>
      <c r="HV181" s="34"/>
      <c r="HW181" s="34"/>
    </row>
    <row r="182" spans="1:231" ht="42.75" customHeight="1" x14ac:dyDescent="0.2">
      <c r="A182" s="7" t="s">
        <v>348</v>
      </c>
      <c r="B182" s="25"/>
      <c r="C182" s="26" t="s">
        <v>31</v>
      </c>
      <c r="D182" s="19">
        <f>D183</f>
        <v>2535.6489999999999</v>
      </c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34"/>
      <c r="CO182" s="34"/>
      <c r="CP182" s="34"/>
      <c r="CQ182" s="34"/>
      <c r="CR182" s="34"/>
      <c r="CS182" s="34"/>
      <c r="CT182" s="34"/>
      <c r="CU182" s="34"/>
      <c r="CV182" s="34"/>
      <c r="CW182" s="34"/>
      <c r="CX182" s="34"/>
      <c r="CY182" s="34"/>
      <c r="CZ182" s="34"/>
      <c r="DA182" s="34"/>
      <c r="DB182" s="34"/>
      <c r="DC182" s="34"/>
      <c r="DD182" s="34"/>
      <c r="DE182" s="34"/>
      <c r="DF182" s="34"/>
      <c r="DG182" s="34"/>
      <c r="DH182" s="34"/>
      <c r="DI182" s="34"/>
      <c r="DJ182" s="34"/>
      <c r="DK182" s="34"/>
      <c r="DL182" s="34"/>
      <c r="DM182" s="34"/>
      <c r="DN182" s="34"/>
      <c r="DO182" s="34"/>
      <c r="DP182" s="34"/>
      <c r="DQ182" s="34"/>
      <c r="DR182" s="34"/>
      <c r="DS182" s="34"/>
      <c r="DT182" s="34"/>
      <c r="DU182" s="34"/>
      <c r="DV182" s="34"/>
      <c r="DW182" s="34"/>
      <c r="DX182" s="34"/>
      <c r="DY182" s="34"/>
      <c r="DZ182" s="34"/>
      <c r="EA182" s="34"/>
      <c r="EB182" s="34"/>
      <c r="EC182" s="34"/>
      <c r="ED182" s="34"/>
      <c r="EE182" s="34"/>
      <c r="EF182" s="34"/>
      <c r="EG182" s="34"/>
      <c r="EH182" s="34"/>
      <c r="EI182" s="34"/>
      <c r="EJ182" s="34"/>
      <c r="EK182" s="34"/>
      <c r="EL182" s="34"/>
      <c r="EM182" s="34"/>
      <c r="EN182" s="34"/>
      <c r="EO182" s="34"/>
      <c r="EP182" s="34"/>
      <c r="EQ182" s="34"/>
      <c r="ER182" s="34"/>
      <c r="ES182" s="34"/>
      <c r="ET182" s="34"/>
      <c r="EU182" s="34"/>
      <c r="EV182" s="34"/>
      <c r="EW182" s="34"/>
      <c r="EX182" s="34"/>
      <c r="EY182" s="34"/>
      <c r="EZ182" s="34"/>
      <c r="FA182" s="34"/>
      <c r="FB182" s="34"/>
      <c r="FC182" s="34"/>
      <c r="FD182" s="34"/>
      <c r="FE182" s="34"/>
      <c r="FF182" s="34"/>
      <c r="FG182" s="34"/>
      <c r="FH182" s="34"/>
      <c r="FI182" s="34"/>
      <c r="FJ182" s="34"/>
      <c r="FK182" s="34"/>
      <c r="FL182" s="34"/>
      <c r="FM182" s="34"/>
      <c r="FN182" s="34"/>
      <c r="FO182" s="34"/>
      <c r="FP182" s="34"/>
      <c r="FQ182" s="34"/>
      <c r="FR182" s="34"/>
      <c r="FS182" s="34"/>
      <c r="FT182" s="34"/>
      <c r="FU182" s="34"/>
      <c r="FV182" s="34"/>
      <c r="FW182" s="34"/>
      <c r="FX182" s="34"/>
      <c r="FY182" s="34"/>
      <c r="FZ182" s="34"/>
      <c r="GA182" s="34"/>
      <c r="GB182" s="34"/>
      <c r="GC182" s="34"/>
      <c r="GD182" s="34"/>
      <c r="GE182" s="34"/>
      <c r="GF182" s="34"/>
      <c r="GG182" s="34"/>
      <c r="GH182" s="34"/>
      <c r="GI182" s="34"/>
      <c r="GJ182" s="34"/>
      <c r="GK182" s="34"/>
      <c r="GL182" s="34"/>
      <c r="GM182" s="34"/>
      <c r="GN182" s="34"/>
      <c r="GO182" s="34"/>
      <c r="GP182" s="34"/>
      <c r="GQ182" s="34"/>
      <c r="GR182" s="34"/>
      <c r="GS182" s="34"/>
      <c r="GT182" s="34"/>
      <c r="GU182" s="34"/>
      <c r="GV182" s="34"/>
      <c r="GW182" s="34"/>
      <c r="GX182" s="34"/>
      <c r="GY182" s="34"/>
      <c r="GZ182" s="34"/>
      <c r="HA182" s="34"/>
      <c r="HB182" s="34"/>
      <c r="HC182" s="34"/>
      <c r="HD182" s="34"/>
      <c r="HE182" s="34"/>
      <c r="HF182" s="34"/>
      <c r="HG182" s="34"/>
      <c r="HH182" s="34"/>
      <c r="HI182" s="34"/>
      <c r="HJ182" s="34"/>
      <c r="HK182" s="34"/>
      <c r="HL182" s="34"/>
      <c r="HM182" s="34"/>
      <c r="HN182" s="34"/>
      <c r="HO182" s="34"/>
      <c r="HP182" s="34"/>
      <c r="HQ182" s="34"/>
      <c r="HR182" s="34"/>
      <c r="HS182" s="34"/>
      <c r="HT182" s="34"/>
      <c r="HU182" s="34"/>
      <c r="HV182" s="34"/>
      <c r="HW182" s="34"/>
    </row>
    <row r="183" spans="1:231" ht="30.75" customHeight="1" x14ac:dyDescent="0.2">
      <c r="A183" s="7"/>
      <c r="B183" s="25" t="s">
        <v>281</v>
      </c>
      <c r="C183" s="26" t="s">
        <v>282</v>
      </c>
      <c r="D183" s="19">
        <v>2535.6489999999999</v>
      </c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  <c r="BX183" s="34"/>
      <c r="BY183" s="34"/>
      <c r="BZ183" s="34"/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34"/>
      <c r="CO183" s="34"/>
      <c r="CP183" s="34"/>
      <c r="CQ183" s="34"/>
      <c r="CR183" s="34"/>
      <c r="CS183" s="34"/>
      <c r="CT183" s="34"/>
      <c r="CU183" s="34"/>
      <c r="CV183" s="34"/>
      <c r="CW183" s="34"/>
      <c r="CX183" s="34"/>
      <c r="CY183" s="34"/>
      <c r="CZ183" s="34"/>
      <c r="DA183" s="34"/>
      <c r="DB183" s="34"/>
      <c r="DC183" s="34"/>
      <c r="DD183" s="34"/>
      <c r="DE183" s="34"/>
      <c r="DF183" s="34"/>
      <c r="DG183" s="34"/>
      <c r="DH183" s="34"/>
      <c r="DI183" s="34"/>
      <c r="DJ183" s="34"/>
      <c r="DK183" s="34"/>
      <c r="DL183" s="34"/>
      <c r="DM183" s="34"/>
      <c r="DN183" s="34"/>
      <c r="DO183" s="34"/>
      <c r="DP183" s="34"/>
      <c r="DQ183" s="34"/>
      <c r="DR183" s="34"/>
      <c r="DS183" s="34"/>
      <c r="DT183" s="34"/>
      <c r="DU183" s="34"/>
      <c r="DV183" s="34"/>
      <c r="DW183" s="34"/>
      <c r="DX183" s="34"/>
      <c r="DY183" s="34"/>
      <c r="DZ183" s="34"/>
      <c r="EA183" s="34"/>
      <c r="EB183" s="34"/>
      <c r="EC183" s="34"/>
      <c r="ED183" s="34"/>
      <c r="EE183" s="34"/>
      <c r="EF183" s="34"/>
      <c r="EG183" s="34"/>
      <c r="EH183" s="34"/>
      <c r="EI183" s="34"/>
      <c r="EJ183" s="34"/>
      <c r="EK183" s="34"/>
      <c r="EL183" s="34"/>
      <c r="EM183" s="34"/>
      <c r="EN183" s="34"/>
      <c r="EO183" s="34"/>
      <c r="EP183" s="34"/>
      <c r="EQ183" s="34"/>
      <c r="ER183" s="34"/>
      <c r="ES183" s="34"/>
      <c r="ET183" s="34"/>
      <c r="EU183" s="34"/>
      <c r="EV183" s="34"/>
      <c r="EW183" s="34"/>
      <c r="EX183" s="34"/>
      <c r="EY183" s="34"/>
      <c r="EZ183" s="34"/>
      <c r="FA183" s="34"/>
      <c r="FB183" s="34"/>
      <c r="FC183" s="34"/>
      <c r="FD183" s="34"/>
      <c r="FE183" s="34"/>
      <c r="FF183" s="34"/>
      <c r="FG183" s="34"/>
      <c r="FH183" s="34"/>
      <c r="FI183" s="34"/>
      <c r="FJ183" s="34"/>
      <c r="FK183" s="34"/>
      <c r="FL183" s="34"/>
      <c r="FM183" s="34"/>
      <c r="FN183" s="34"/>
      <c r="FO183" s="34"/>
      <c r="FP183" s="34"/>
      <c r="FQ183" s="34"/>
      <c r="FR183" s="34"/>
      <c r="FS183" s="34"/>
      <c r="FT183" s="34"/>
      <c r="FU183" s="34"/>
      <c r="FV183" s="34"/>
      <c r="FW183" s="34"/>
      <c r="FX183" s="34"/>
      <c r="FY183" s="34"/>
      <c r="FZ183" s="34"/>
      <c r="GA183" s="34"/>
      <c r="GB183" s="34"/>
      <c r="GC183" s="34"/>
      <c r="GD183" s="34"/>
      <c r="GE183" s="34"/>
      <c r="GF183" s="34"/>
      <c r="GG183" s="34"/>
      <c r="GH183" s="34"/>
      <c r="GI183" s="34"/>
      <c r="GJ183" s="34"/>
      <c r="GK183" s="34"/>
      <c r="GL183" s="34"/>
      <c r="GM183" s="34"/>
      <c r="GN183" s="34"/>
      <c r="GO183" s="34"/>
      <c r="GP183" s="34"/>
      <c r="GQ183" s="34"/>
      <c r="GR183" s="34"/>
      <c r="GS183" s="34"/>
      <c r="GT183" s="34"/>
      <c r="GU183" s="34"/>
      <c r="GV183" s="34"/>
      <c r="GW183" s="34"/>
      <c r="GX183" s="34"/>
      <c r="GY183" s="34"/>
      <c r="GZ183" s="34"/>
      <c r="HA183" s="34"/>
      <c r="HB183" s="34"/>
      <c r="HC183" s="34"/>
      <c r="HD183" s="34"/>
      <c r="HE183" s="34"/>
      <c r="HF183" s="34"/>
      <c r="HG183" s="34"/>
      <c r="HH183" s="34"/>
      <c r="HI183" s="34"/>
      <c r="HJ183" s="34"/>
      <c r="HK183" s="34"/>
      <c r="HL183" s="34"/>
      <c r="HM183" s="34"/>
      <c r="HN183" s="34"/>
      <c r="HO183" s="34"/>
      <c r="HP183" s="34"/>
      <c r="HQ183" s="34"/>
      <c r="HR183" s="34"/>
      <c r="HS183" s="34"/>
      <c r="HT183" s="34"/>
      <c r="HU183" s="34"/>
      <c r="HV183" s="34"/>
      <c r="HW183" s="34"/>
    </row>
    <row r="184" spans="1:231" ht="30.75" customHeight="1" x14ac:dyDescent="0.2">
      <c r="A184" s="13" t="s">
        <v>349</v>
      </c>
      <c r="B184" s="25"/>
      <c r="C184" s="35" t="s">
        <v>87</v>
      </c>
      <c r="D184" s="16">
        <f>D185+D206+D214</f>
        <v>8256.4599899999994</v>
      </c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</row>
    <row r="185" spans="1:231" ht="15" customHeight="1" x14ac:dyDescent="0.2">
      <c r="A185" s="7" t="s">
        <v>350</v>
      </c>
      <c r="B185" s="25"/>
      <c r="C185" s="26" t="s">
        <v>88</v>
      </c>
      <c r="D185" s="19">
        <f>D186+D197</f>
        <v>5052.0117499999997</v>
      </c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</row>
    <row r="186" spans="1:231" ht="15.75" customHeight="1" x14ac:dyDescent="0.2">
      <c r="A186" s="7" t="s">
        <v>351</v>
      </c>
      <c r="B186" s="25"/>
      <c r="C186" s="26" t="s">
        <v>89</v>
      </c>
      <c r="D186" s="19">
        <f>D187+D189+D191+D193+D195</f>
        <v>2290.0117500000001</v>
      </c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</row>
    <row r="187" spans="1:231" ht="41.25" customHeight="1" x14ac:dyDescent="0.2">
      <c r="A187" s="7" t="s">
        <v>352</v>
      </c>
      <c r="B187" s="25"/>
      <c r="C187" s="26" t="s">
        <v>90</v>
      </c>
      <c r="D187" s="19">
        <f>D188</f>
        <v>124.971</v>
      </c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  <c r="DE187" s="43"/>
      <c r="DF187" s="43"/>
      <c r="DG187" s="43"/>
      <c r="DH187" s="43"/>
      <c r="DI187" s="43"/>
      <c r="DJ187" s="43"/>
      <c r="DK187" s="43"/>
      <c r="DL187" s="43"/>
      <c r="DM187" s="43"/>
      <c r="DN187" s="43"/>
      <c r="DO187" s="43"/>
      <c r="DP187" s="43"/>
      <c r="DQ187" s="43"/>
      <c r="DR187" s="43"/>
      <c r="DS187" s="43"/>
      <c r="DT187" s="43"/>
      <c r="DU187" s="43"/>
      <c r="DV187" s="43"/>
      <c r="DW187" s="43"/>
      <c r="DX187" s="43"/>
      <c r="DY187" s="43"/>
      <c r="DZ187" s="43"/>
      <c r="EA187" s="43"/>
      <c r="EB187" s="43"/>
      <c r="EC187" s="43"/>
      <c r="ED187" s="43"/>
      <c r="EE187" s="43"/>
      <c r="EF187" s="43"/>
      <c r="EG187" s="43"/>
      <c r="EH187" s="43"/>
      <c r="EI187" s="43"/>
      <c r="EJ187" s="43"/>
      <c r="EK187" s="43"/>
      <c r="EL187" s="43"/>
      <c r="EM187" s="43"/>
      <c r="EN187" s="43"/>
      <c r="EO187" s="43"/>
      <c r="EP187" s="43"/>
      <c r="EQ187" s="43"/>
      <c r="ER187" s="43"/>
      <c r="ES187" s="43"/>
      <c r="ET187" s="43"/>
      <c r="EU187" s="43"/>
      <c r="EV187" s="43"/>
      <c r="EW187" s="43"/>
      <c r="EX187" s="43"/>
      <c r="EY187" s="43"/>
      <c r="EZ187" s="43"/>
      <c r="FA187" s="43"/>
      <c r="FB187" s="43"/>
      <c r="FC187" s="43"/>
      <c r="FD187" s="43"/>
      <c r="FE187" s="43"/>
      <c r="FF187" s="43"/>
      <c r="FG187" s="43"/>
      <c r="FH187" s="43"/>
      <c r="FI187" s="43"/>
      <c r="FJ187" s="43"/>
      <c r="FK187" s="43"/>
      <c r="FL187" s="43"/>
      <c r="FM187" s="43"/>
      <c r="FN187" s="43"/>
      <c r="FO187" s="43"/>
      <c r="FP187" s="43"/>
      <c r="FQ187" s="43"/>
      <c r="FR187" s="43"/>
      <c r="FS187" s="43"/>
      <c r="FT187" s="43"/>
      <c r="FU187" s="43"/>
      <c r="FV187" s="43"/>
      <c r="FW187" s="43"/>
      <c r="FX187" s="43"/>
      <c r="FY187" s="43"/>
      <c r="FZ187" s="43"/>
      <c r="GA187" s="43"/>
      <c r="GB187" s="43"/>
      <c r="GC187" s="43"/>
      <c r="GD187" s="43"/>
      <c r="GE187" s="43"/>
      <c r="GF187" s="43"/>
      <c r="GG187" s="43"/>
      <c r="GH187" s="43"/>
      <c r="GI187" s="43"/>
      <c r="GJ187" s="43"/>
      <c r="GK187" s="43"/>
      <c r="GL187" s="43"/>
      <c r="GM187" s="43"/>
      <c r="GN187" s="43"/>
      <c r="GO187" s="43"/>
      <c r="GP187" s="43"/>
      <c r="GQ187" s="43"/>
      <c r="GR187" s="43"/>
      <c r="GS187" s="43"/>
      <c r="GT187" s="43"/>
      <c r="GU187" s="43"/>
      <c r="GV187" s="43"/>
      <c r="GW187" s="43"/>
      <c r="GX187" s="43"/>
      <c r="GY187" s="43"/>
      <c r="GZ187" s="43"/>
      <c r="HA187" s="43"/>
      <c r="HB187" s="43"/>
      <c r="HC187" s="43"/>
      <c r="HD187" s="43"/>
      <c r="HE187" s="43"/>
      <c r="HF187" s="43"/>
      <c r="HG187" s="43"/>
      <c r="HH187" s="43"/>
      <c r="HI187" s="43"/>
      <c r="HJ187" s="43"/>
      <c r="HK187" s="43"/>
      <c r="HL187" s="43"/>
      <c r="HM187" s="43"/>
      <c r="HN187" s="43"/>
      <c r="HO187" s="43"/>
      <c r="HP187" s="43"/>
      <c r="HQ187" s="43"/>
      <c r="HR187" s="43"/>
      <c r="HS187" s="43"/>
      <c r="HT187" s="43"/>
      <c r="HU187" s="43"/>
      <c r="HV187" s="43"/>
      <c r="HW187" s="43"/>
    </row>
    <row r="188" spans="1:231" ht="28.5" customHeight="1" x14ac:dyDescent="0.2">
      <c r="A188" s="7"/>
      <c r="B188" s="25" t="s">
        <v>285</v>
      </c>
      <c r="C188" s="26" t="s">
        <v>286</v>
      </c>
      <c r="D188" s="19">
        <v>124.971</v>
      </c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  <c r="CP188" s="44"/>
      <c r="CQ188" s="44"/>
      <c r="CR188" s="44"/>
      <c r="CS188" s="44"/>
      <c r="CT188" s="44"/>
      <c r="CU188" s="44"/>
      <c r="CV188" s="44"/>
      <c r="CW188" s="44"/>
      <c r="CX188" s="44"/>
      <c r="CY188" s="44"/>
      <c r="CZ188" s="44"/>
      <c r="DA188" s="44"/>
      <c r="DB188" s="44"/>
      <c r="DC188" s="44"/>
      <c r="DD188" s="44"/>
      <c r="DE188" s="44"/>
      <c r="DF188" s="44"/>
      <c r="DG188" s="44"/>
      <c r="DH188" s="44"/>
      <c r="DI188" s="44"/>
      <c r="DJ188" s="44"/>
      <c r="DK188" s="44"/>
      <c r="DL188" s="44"/>
      <c r="DM188" s="44"/>
      <c r="DN188" s="44"/>
      <c r="DO188" s="44"/>
      <c r="DP188" s="44"/>
      <c r="DQ188" s="44"/>
      <c r="DR188" s="44"/>
      <c r="DS188" s="44"/>
      <c r="DT188" s="44"/>
      <c r="DU188" s="44"/>
      <c r="DV188" s="44"/>
      <c r="DW188" s="44"/>
      <c r="DX188" s="44"/>
      <c r="DY188" s="44"/>
      <c r="DZ188" s="44"/>
      <c r="EA188" s="44"/>
      <c r="EB188" s="44"/>
      <c r="EC188" s="44"/>
      <c r="ED188" s="44"/>
      <c r="EE188" s="44"/>
      <c r="EF188" s="44"/>
      <c r="EG188" s="44"/>
      <c r="EH188" s="44"/>
      <c r="EI188" s="44"/>
      <c r="EJ188" s="44"/>
      <c r="EK188" s="44"/>
      <c r="EL188" s="44"/>
      <c r="EM188" s="44"/>
      <c r="EN188" s="44"/>
      <c r="EO188" s="44"/>
      <c r="EP188" s="44"/>
      <c r="EQ188" s="44"/>
      <c r="ER188" s="44"/>
      <c r="ES188" s="44"/>
      <c r="ET188" s="44"/>
      <c r="EU188" s="44"/>
      <c r="EV188" s="44"/>
      <c r="EW188" s="44"/>
      <c r="EX188" s="44"/>
      <c r="EY188" s="44"/>
      <c r="EZ188" s="44"/>
      <c r="FA188" s="44"/>
      <c r="FB188" s="44"/>
      <c r="FC188" s="44"/>
      <c r="FD188" s="44"/>
      <c r="FE188" s="44"/>
      <c r="FF188" s="44"/>
      <c r="FG188" s="44"/>
      <c r="FH188" s="44"/>
      <c r="FI188" s="44"/>
      <c r="FJ188" s="44"/>
      <c r="FK188" s="44"/>
      <c r="FL188" s="44"/>
      <c r="FM188" s="44"/>
      <c r="FN188" s="44"/>
      <c r="FO188" s="44"/>
      <c r="FP188" s="44"/>
      <c r="FQ188" s="44"/>
      <c r="FR188" s="44"/>
      <c r="FS188" s="44"/>
      <c r="FT188" s="44"/>
      <c r="FU188" s="44"/>
      <c r="FV188" s="44"/>
      <c r="FW188" s="44"/>
      <c r="FX188" s="44"/>
      <c r="FY188" s="44"/>
      <c r="FZ188" s="44"/>
      <c r="GA188" s="44"/>
      <c r="GB188" s="44"/>
      <c r="GC188" s="44"/>
      <c r="GD188" s="44"/>
      <c r="GE188" s="44"/>
      <c r="GF188" s="44"/>
      <c r="GG188" s="44"/>
      <c r="GH188" s="44"/>
      <c r="GI188" s="44"/>
      <c r="GJ188" s="44"/>
      <c r="GK188" s="44"/>
      <c r="GL188" s="44"/>
      <c r="GM188" s="44"/>
      <c r="GN188" s="44"/>
      <c r="GO188" s="44"/>
      <c r="GP188" s="44"/>
      <c r="GQ188" s="44"/>
      <c r="GR188" s="44"/>
      <c r="GS188" s="44"/>
      <c r="GT188" s="44"/>
      <c r="GU188" s="44"/>
      <c r="GV188" s="44"/>
      <c r="GW188" s="44"/>
      <c r="GX188" s="44"/>
      <c r="GY188" s="44"/>
      <c r="GZ188" s="44"/>
      <c r="HA188" s="44"/>
      <c r="HB188" s="44"/>
      <c r="HC188" s="44"/>
      <c r="HD188" s="44"/>
      <c r="HE188" s="44"/>
      <c r="HF188" s="44"/>
      <c r="HG188" s="44"/>
      <c r="HH188" s="44"/>
      <c r="HI188" s="44"/>
      <c r="HJ188" s="44"/>
      <c r="HK188" s="44"/>
      <c r="HL188" s="44"/>
      <c r="HM188" s="44"/>
      <c r="HN188" s="44"/>
      <c r="HO188" s="44"/>
      <c r="HP188" s="44"/>
      <c r="HQ188" s="44"/>
      <c r="HR188" s="44"/>
      <c r="HS188" s="44"/>
      <c r="HT188" s="44"/>
      <c r="HU188" s="44"/>
      <c r="HV188" s="44"/>
      <c r="HW188" s="44"/>
    </row>
    <row r="189" spans="1:231" ht="30" customHeight="1" x14ac:dyDescent="0.2">
      <c r="A189" s="7" t="s">
        <v>353</v>
      </c>
      <c r="B189" s="25"/>
      <c r="C189" s="26" t="s">
        <v>91</v>
      </c>
      <c r="D189" s="19">
        <f>D190</f>
        <v>58</v>
      </c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5"/>
      <c r="BQ189" s="45"/>
      <c r="BR189" s="45"/>
      <c r="BS189" s="45"/>
      <c r="BT189" s="45"/>
      <c r="BU189" s="45"/>
      <c r="BV189" s="45"/>
      <c r="BW189" s="45"/>
      <c r="BX189" s="45"/>
      <c r="BY189" s="45"/>
      <c r="BZ189" s="45"/>
      <c r="CA189" s="45"/>
      <c r="CB189" s="45"/>
      <c r="CC189" s="45"/>
      <c r="CD189" s="45"/>
      <c r="CE189" s="45"/>
      <c r="CF189" s="45"/>
      <c r="CG189" s="45"/>
      <c r="CH189" s="45"/>
      <c r="CI189" s="45"/>
      <c r="CJ189" s="45"/>
      <c r="CK189" s="45"/>
      <c r="CL189" s="45"/>
      <c r="CM189" s="45"/>
      <c r="CN189" s="45"/>
      <c r="CO189" s="45"/>
      <c r="CP189" s="45"/>
      <c r="CQ189" s="45"/>
      <c r="CR189" s="45"/>
      <c r="CS189" s="45"/>
      <c r="CT189" s="45"/>
      <c r="CU189" s="45"/>
      <c r="CV189" s="45"/>
      <c r="CW189" s="45"/>
      <c r="CX189" s="45"/>
      <c r="CY189" s="45"/>
      <c r="CZ189" s="45"/>
      <c r="DA189" s="45"/>
      <c r="DB189" s="45"/>
      <c r="DC189" s="45"/>
      <c r="DD189" s="45"/>
      <c r="DE189" s="45"/>
      <c r="DF189" s="45"/>
      <c r="DG189" s="45"/>
      <c r="DH189" s="45"/>
      <c r="DI189" s="45"/>
      <c r="DJ189" s="45"/>
      <c r="DK189" s="45"/>
      <c r="DL189" s="45"/>
      <c r="DM189" s="45"/>
      <c r="DN189" s="45"/>
      <c r="DO189" s="45"/>
      <c r="DP189" s="45"/>
      <c r="DQ189" s="45"/>
      <c r="DR189" s="45"/>
      <c r="DS189" s="45"/>
      <c r="DT189" s="45"/>
      <c r="DU189" s="45"/>
      <c r="DV189" s="45"/>
      <c r="DW189" s="45"/>
      <c r="DX189" s="45"/>
      <c r="DY189" s="45"/>
      <c r="DZ189" s="45"/>
      <c r="EA189" s="45"/>
      <c r="EB189" s="45"/>
      <c r="EC189" s="45"/>
      <c r="ED189" s="45"/>
      <c r="EE189" s="45"/>
      <c r="EF189" s="45"/>
      <c r="EG189" s="45"/>
      <c r="EH189" s="45"/>
      <c r="EI189" s="45"/>
      <c r="EJ189" s="45"/>
      <c r="EK189" s="45"/>
      <c r="EL189" s="45"/>
      <c r="EM189" s="45"/>
      <c r="EN189" s="45"/>
      <c r="EO189" s="45"/>
      <c r="EP189" s="45"/>
      <c r="EQ189" s="45"/>
      <c r="ER189" s="45"/>
      <c r="ES189" s="45"/>
      <c r="ET189" s="45"/>
      <c r="EU189" s="45"/>
      <c r="EV189" s="45"/>
      <c r="EW189" s="45"/>
      <c r="EX189" s="45"/>
      <c r="EY189" s="45"/>
      <c r="EZ189" s="45"/>
      <c r="FA189" s="45"/>
      <c r="FB189" s="45"/>
      <c r="FC189" s="45"/>
      <c r="FD189" s="45"/>
      <c r="FE189" s="45"/>
      <c r="FF189" s="45"/>
      <c r="FG189" s="45"/>
      <c r="FH189" s="45"/>
      <c r="FI189" s="45"/>
      <c r="FJ189" s="45"/>
      <c r="FK189" s="45"/>
      <c r="FL189" s="45"/>
      <c r="FM189" s="45"/>
      <c r="FN189" s="45"/>
      <c r="FO189" s="45"/>
      <c r="FP189" s="45"/>
      <c r="FQ189" s="45"/>
      <c r="FR189" s="45"/>
      <c r="FS189" s="45"/>
      <c r="FT189" s="45"/>
      <c r="FU189" s="45"/>
      <c r="FV189" s="45"/>
      <c r="FW189" s="45"/>
      <c r="FX189" s="45"/>
      <c r="FY189" s="45"/>
      <c r="FZ189" s="45"/>
      <c r="GA189" s="45"/>
      <c r="GB189" s="45"/>
      <c r="GC189" s="45"/>
      <c r="GD189" s="45"/>
      <c r="GE189" s="45"/>
      <c r="GF189" s="45"/>
      <c r="GG189" s="45"/>
      <c r="GH189" s="45"/>
      <c r="GI189" s="45"/>
      <c r="GJ189" s="45"/>
      <c r="GK189" s="45"/>
      <c r="GL189" s="45"/>
      <c r="GM189" s="45"/>
      <c r="GN189" s="45"/>
      <c r="GO189" s="45"/>
      <c r="GP189" s="45"/>
      <c r="GQ189" s="45"/>
      <c r="GR189" s="45"/>
      <c r="GS189" s="45"/>
      <c r="GT189" s="45"/>
      <c r="GU189" s="45"/>
      <c r="GV189" s="45"/>
      <c r="GW189" s="45"/>
      <c r="GX189" s="45"/>
      <c r="GY189" s="45"/>
      <c r="GZ189" s="45"/>
      <c r="HA189" s="45"/>
      <c r="HB189" s="45"/>
      <c r="HC189" s="45"/>
      <c r="HD189" s="45"/>
      <c r="HE189" s="45"/>
      <c r="HF189" s="45"/>
      <c r="HG189" s="45"/>
      <c r="HH189" s="45"/>
      <c r="HI189" s="45"/>
      <c r="HJ189" s="45"/>
      <c r="HK189" s="45"/>
      <c r="HL189" s="45"/>
      <c r="HM189" s="45"/>
      <c r="HN189" s="45"/>
      <c r="HO189" s="45"/>
      <c r="HP189" s="45"/>
      <c r="HQ189" s="45"/>
      <c r="HR189" s="45"/>
      <c r="HS189" s="45"/>
      <c r="HT189" s="45"/>
      <c r="HU189" s="45"/>
      <c r="HV189" s="45"/>
      <c r="HW189" s="45"/>
    </row>
    <row r="190" spans="1:231" ht="27.75" customHeight="1" x14ac:dyDescent="0.2">
      <c r="A190" s="7"/>
      <c r="B190" s="25" t="s">
        <v>281</v>
      </c>
      <c r="C190" s="26" t="s">
        <v>282</v>
      </c>
      <c r="D190" s="19">
        <v>58</v>
      </c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  <c r="FJ190" s="24"/>
      <c r="FK190" s="24"/>
      <c r="FL190" s="24"/>
      <c r="FM190" s="24"/>
      <c r="FN190" s="24"/>
      <c r="FO190" s="24"/>
      <c r="FP190" s="24"/>
      <c r="FQ190" s="24"/>
      <c r="FR190" s="24"/>
      <c r="FS190" s="24"/>
      <c r="FT190" s="24"/>
      <c r="FU190" s="24"/>
      <c r="FV190" s="24"/>
      <c r="FW190" s="24"/>
      <c r="FX190" s="24"/>
      <c r="FY190" s="24"/>
      <c r="FZ190" s="24"/>
      <c r="GA190" s="24"/>
      <c r="GB190" s="24"/>
      <c r="GC190" s="24"/>
      <c r="GD190" s="24"/>
      <c r="GE190" s="24"/>
      <c r="GF190" s="24"/>
      <c r="GG190" s="24"/>
      <c r="GH190" s="24"/>
      <c r="GI190" s="24"/>
      <c r="GJ190" s="24"/>
      <c r="GK190" s="24"/>
      <c r="GL190" s="24"/>
      <c r="GM190" s="24"/>
      <c r="GN190" s="24"/>
      <c r="GO190" s="24"/>
      <c r="GP190" s="24"/>
      <c r="GQ190" s="24"/>
      <c r="GR190" s="24"/>
      <c r="GS190" s="24"/>
      <c r="GT190" s="24"/>
      <c r="GU190" s="24"/>
      <c r="GV190" s="24"/>
      <c r="GW190" s="24"/>
      <c r="GX190" s="24"/>
      <c r="GY190" s="24"/>
      <c r="GZ190" s="24"/>
      <c r="HA190" s="24"/>
      <c r="HB190" s="24"/>
      <c r="HC190" s="24"/>
      <c r="HD190" s="24"/>
      <c r="HE190" s="24"/>
      <c r="HF190" s="24"/>
      <c r="HG190" s="24"/>
      <c r="HH190" s="24"/>
      <c r="HI190" s="24"/>
      <c r="HJ190" s="24"/>
      <c r="HK190" s="24"/>
      <c r="HL190" s="24"/>
      <c r="HM190" s="24"/>
      <c r="HN190" s="24"/>
      <c r="HO190" s="24"/>
      <c r="HP190" s="24"/>
      <c r="HQ190" s="24"/>
      <c r="HR190" s="24"/>
      <c r="HS190" s="24"/>
      <c r="HT190" s="24"/>
      <c r="HU190" s="24"/>
      <c r="HV190" s="24"/>
      <c r="HW190" s="24"/>
    </row>
    <row r="191" spans="1:231" ht="41.25" customHeight="1" x14ac:dyDescent="0.2">
      <c r="A191" s="7" t="s">
        <v>354</v>
      </c>
      <c r="B191" s="25"/>
      <c r="C191" s="26" t="s">
        <v>355</v>
      </c>
      <c r="D191" s="19">
        <f>D192</f>
        <v>84.366159999999994</v>
      </c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  <c r="BP191" s="46"/>
      <c r="BQ191" s="46"/>
      <c r="BR191" s="46"/>
      <c r="BS191" s="46"/>
      <c r="BT191" s="46"/>
      <c r="BU191" s="46"/>
      <c r="BV191" s="46"/>
      <c r="BW191" s="46"/>
      <c r="BX191" s="46"/>
      <c r="BY191" s="46"/>
      <c r="BZ191" s="46"/>
      <c r="CA191" s="46"/>
      <c r="CB191" s="46"/>
      <c r="CC191" s="46"/>
      <c r="CD191" s="46"/>
      <c r="CE191" s="46"/>
      <c r="CF191" s="46"/>
      <c r="CG191" s="46"/>
      <c r="CH191" s="46"/>
      <c r="CI191" s="46"/>
      <c r="CJ191" s="46"/>
      <c r="CK191" s="46"/>
      <c r="CL191" s="46"/>
      <c r="CM191" s="46"/>
      <c r="CN191" s="46"/>
      <c r="CO191" s="46"/>
      <c r="CP191" s="46"/>
      <c r="CQ191" s="46"/>
      <c r="CR191" s="46"/>
      <c r="CS191" s="46"/>
      <c r="CT191" s="46"/>
      <c r="CU191" s="46"/>
      <c r="CV191" s="46"/>
      <c r="CW191" s="46"/>
      <c r="CX191" s="46"/>
      <c r="CY191" s="46"/>
      <c r="CZ191" s="46"/>
      <c r="DA191" s="46"/>
      <c r="DB191" s="46"/>
      <c r="DC191" s="46"/>
      <c r="DD191" s="46"/>
      <c r="DE191" s="46"/>
      <c r="DF191" s="46"/>
      <c r="DG191" s="46"/>
      <c r="DH191" s="46"/>
      <c r="DI191" s="46"/>
      <c r="DJ191" s="46"/>
      <c r="DK191" s="46"/>
      <c r="DL191" s="46"/>
      <c r="DM191" s="46"/>
      <c r="DN191" s="46"/>
      <c r="DO191" s="46"/>
      <c r="DP191" s="46"/>
      <c r="DQ191" s="46"/>
      <c r="DR191" s="46"/>
      <c r="DS191" s="46"/>
      <c r="DT191" s="46"/>
      <c r="DU191" s="46"/>
      <c r="DV191" s="46"/>
      <c r="DW191" s="46"/>
      <c r="DX191" s="46"/>
      <c r="DY191" s="46"/>
      <c r="DZ191" s="46"/>
      <c r="EA191" s="46"/>
      <c r="EB191" s="46"/>
      <c r="EC191" s="46"/>
      <c r="ED191" s="46"/>
      <c r="EE191" s="46"/>
      <c r="EF191" s="46"/>
      <c r="EG191" s="46"/>
      <c r="EH191" s="46"/>
      <c r="EI191" s="46"/>
      <c r="EJ191" s="46"/>
      <c r="EK191" s="46"/>
      <c r="EL191" s="46"/>
      <c r="EM191" s="46"/>
      <c r="EN191" s="46"/>
      <c r="EO191" s="46"/>
      <c r="EP191" s="46"/>
      <c r="EQ191" s="46"/>
      <c r="ER191" s="46"/>
      <c r="ES191" s="46"/>
      <c r="ET191" s="46"/>
      <c r="EU191" s="46"/>
      <c r="EV191" s="46"/>
      <c r="EW191" s="46"/>
      <c r="EX191" s="46"/>
      <c r="EY191" s="46"/>
      <c r="EZ191" s="46"/>
      <c r="FA191" s="46"/>
      <c r="FB191" s="46"/>
      <c r="FC191" s="46"/>
      <c r="FD191" s="46"/>
      <c r="FE191" s="46"/>
      <c r="FF191" s="46"/>
      <c r="FG191" s="46"/>
      <c r="FH191" s="46"/>
      <c r="FI191" s="46"/>
      <c r="FJ191" s="46"/>
      <c r="FK191" s="46"/>
      <c r="FL191" s="46"/>
      <c r="FM191" s="46"/>
      <c r="FN191" s="46"/>
      <c r="FO191" s="46"/>
      <c r="FP191" s="46"/>
      <c r="FQ191" s="46"/>
      <c r="FR191" s="46"/>
      <c r="FS191" s="46"/>
      <c r="FT191" s="46"/>
      <c r="FU191" s="46"/>
      <c r="FV191" s="46"/>
      <c r="FW191" s="46"/>
      <c r="FX191" s="46"/>
      <c r="FY191" s="46"/>
      <c r="FZ191" s="46"/>
      <c r="GA191" s="46"/>
      <c r="GB191" s="46"/>
      <c r="GC191" s="46"/>
      <c r="GD191" s="46"/>
      <c r="GE191" s="46"/>
      <c r="GF191" s="46"/>
      <c r="GG191" s="46"/>
      <c r="GH191" s="46"/>
      <c r="GI191" s="46"/>
      <c r="GJ191" s="46"/>
      <c r="GK191" s="46"/>
      <c r="GL191" s="46"/>
      <c r="GM191" s="46"/>
      <c r="GN191" s="46"/>
      <c r="GO191" s="46"/>
      <c r="GP191" s="46"/>
      <c r="GQ191" s="46"/>
      <c r="GR191" s="46"/>
      <c r="GS191" s="46"/>
      <c r="GT191" s="46"/>
      <c r="GU191" s="46"/>
      <c r="GV191" s="46"/>
      <c r="GW191" s="46"/>
      <c r="GX191" s="46"/>
      <c r="GY191" s="46"/>
      <c r="GZ191" s="46"/>
      <c r="HA191" s="46"/>
      <c r="HB191" s="46"/>
      <c r="HC191" s="46"/>
      <c r="HD191" s="46"/>
      <c r="HE191" s="46"/>
      <c r="HF191" s="46"/>
      <c r="HG191" s="46"/>
      <c r="HH191" s="46"/>
      <c r="HI191" s="46"/>
      <c r="HJ191" s="46"/>
      <c r="HK191" s="46"/>
      <c r="HL191" s="46"/>
      <c r="HM191" s="46"/>
      <c r="HN191" s="46"/>
      <c r="HO191" s="46"/>
      <c r="HP191" s="46"/>
      <c r="HQ191" s="46"/>
      <c r="HR191" s="46"/>
      <c r="HS191" s="46"/>
      <c r="HT191" s="46"/>
      <c r="HU191" s="46"/>
      <c r="HV191" s="46"/>
      <c r="HW191" s="46"/>
    </row>
    <row r="192" spans="1:231" ht="27.75" customHeight="1" x14ac:dyDescent="0.2">
      <c r="A192" s="7"/>
      <c r="B192" s="25" t="s">
        <v>281</v>
      </c>
      <c r="C192" s="26" t="s">
        <v>282</v>
      </c>
      <c r="D192" s="19">
        <v>84.366159999999994</v>
      </c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  <c r="FJ192" s="24"/>
      <c r="FK192" s="24"/>
      <c r="FL192" s="24"/>
      <c r="FM192" s="24"/>
      <c r="FN192" s="24"/>
      <c r="FO192" s="24"/>
      <c r="FP192" s="24"/>
      <c r="FQ192" s="24"/>
      <c r="FR192" s="24"/>
      <c r="FS192" s="24"/>
      <c r="FT192" s="24"/>
      <c r="FU192" s="24"/>
      <c r="FV192" s="24"/>
      <c r="FW192" s="24"/>
      <c r="FX192" s="24"/>
      <c r="FY192" s="24"/>
      <c r="FZ192" s="24"/>
      <c r="GA192" s="24"/>
      <c r="GB192" s="24"/>
      <c r="GC192" s="24"/>
      <c r="GD192" s="24"/>
      <c r="GE192" s="24"/>
      <c r="GF192" s="24"/>
      <c r="GG192" s="24"/>
      <c r="GH192" s="24"/>
      <c r="GI192" s="24"/>
      <c r="GJ192" s="24"/>
      <c r="GK192" s="24"/>
      <c r="GL192" s="24"/>
      <c r="GM192" s="24"/>
      <c r="GN192" s="24"/>
      <c r="GO192" s="24"/>
      <c r="GP192" s="24"/>
      <c r="GQ192" s="24"/>
      <c r="GR192" s="24"/>
      <c r="GS192" s="24"/>
      <c r="GT192" s="24"/>
      <c r="GU192" s="24"/>
      <c r="GV192" s="24"/>
      <c r="GW192" s="24"/>
      <c r="GX192" s="24"/>
      <c r="GY192" s="24"/>
      <c r="GZ192" s="24"/>
      <c r="HA192" s="24"/>
      <c r="HB192" s="24"/>
      <c r="HC192" s="24"/>
      <c r="HD192" s="24"/>
      <c r="HE192" s="24"/>
      <c r="HF192" s="24"/>
      <c r="HG192" s="24"/>
      <c r="HH192" s="24"/>
      <c r="HI192" s="24"/>
      <c r="HJ192" s="24"/>
      <c r="HK192" s="24"/>
      <c r="HL192" s="24"/>
      <c r="HM192" s="24"/>
      <c r="HN192" s="24"/>
      <c r="HO192" s="24"/>
      <c r="HP192" s="24"/>
      <c r="HQ192" s="24"/>
      <c r="HR192" s="24"/>
      <c r="HS192" s="24"/>
      <c r="HT192" s="24"/>
      <c r="HU192" s="24"/>
      <c r="HV192" s="24"/>
      <c r="HW192" s="24"/>
    </row>
    <row r="193" spans="1:231" ht="27.75" customHeight="1" x14ac:dyDescent="0.2">
      <c r="A193" s="7" t="s">
        <v>356</v>
      </c>
      <c r="B193" s="25"/>
      <c r="C193" s="26" t="s">
        <v>92</v>
      </c>
      <c r="D193" s="19">
        <f>D194</f>
        <v>130.51512</v>
      </c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  <c r="CI193" s="44"/>
      <c r="CJ193" s="44"/>
      <c r="CK193" s="44"/>
      <c r="CL193" s="44"/>
      <c r="CM193" s="44"/>
      <c r="CN193" s="44"/>
      <c r="CO193" s="44"/>
      <c r="CP193" s="44"/>
      <c r="CQ193" s="44"/>
      <c r="CR193" s="44"/>
      <c r="CS193" s="44"/>
      <c r="CT193" s="44"/>
      <c r="CU193" s="44"/>
      <c r="CV193" s="44"/>
      <c r="CW193" s="44"/>
      <c r="CX193" s="44"/>
      <c r="CY193" s="44"/>
      <c r="CZ193" s="44"/>
      <c r="DA193" s="44"/>
      <c r="DB193" s="44"/>
      <c r="DC193" s="44"/>
      <c r="DD193" s="44"/>
      <c r="DE193" s="44"/>
      <c r="DF193" s="44"/>
      <c r="DG193" s="44"/>
      <c r="DH193" s="44"/>
      <c r="DI193" s="44"/>
      <c r="DJ193" s="44"/>
      <c r="DK193" s="44"/>
      <c r="DL193" s="44"/>
      <c r="DM193" s="44"/>
      <c r="DN193" s="44"/>
      <c r="DO193" s="44"/>
      <c r="DP193" s="44"/>
      <c r="DQ193" s="44"/>
      <c r="DR193" s="44"/>
      <c r="DS193" s="44"/>
      <c r="DT193" s="44"/>
      <c r="DU193" s="44"/>
      <c r="DV193" s="44"/>
      <c r="DW193" s="44"/>
      <c r="DX193" s="44"/>
      <c r="DY193" s="44"/>
      <c r="DZ193" s="44"/>
      <c r="EA193" s="44"/>
      <c r="EB193" s="44"/>
      <c r="EC193" s="44"/>
      <c r="ED193" s="44"/>
      <c r="EE193" s="44"/>
      <c r="EF193" s="44"/>
      <c r="EG193" s="44"/>
      <c r="EH193" s="44"/>
      <c r="EI193" s="44"/>
      <c r="EJ193" s="44"/>
      <c r="EK193" s="44"/>
      <c r="EL193" s="44"/>
      <c r="EM193" s="44"/>
      <c r="EN193" s="44"/>
      <c r="EO193" s="44"/>
      <c r="EP193" s="44"/>
      <c r="EQ193" s="44"/>
      <c r="ER193" s="44"/>
      <c r="ES193" s="44"/>
      <c r="ET193" s="44"/>
      <c r="EU193" s="44"/>
      <c r="EV193" s="44"/>
      <c r="EW193" s="44"/>
      <c r="EX193" s="44"/>
      <c r="EY193" s="44"/>
      <c r="EZ193" s="44"/>
      <c r="FA193" s="44"/>
      <c r="FB193" s="44"/>
      <c r="FC193" s="44"/>
      <c r="FD193" s="44"/>
      <c r="FE193" s="44"/>
      <c r="FF193" s="44"/>
      <c r="FG193" s="44"/>
      <c r="FH193" s="44"/>
      <c r="FI193" s="44"/>
      <c r="FJ193" s="44"/>
      <c r="FK193" s="44"/>
      <c r="FL193" s="44"/>
      <c r="FM193" s="44"/>
      <c r="FN193" s="44"/>
      <c r="FO193" s="44"/>
      <c r="FP193" s="44"/>
      <c r="FQ193" s="44"/>
      <c r="FR193" s="44"/>
      <c r="FS193" s="44"/>
      <c r="FT193" s="44"/>
      <c r="FU193" s="44"/>
      <c r="FV193" s="44"/>
      <c r="FW193" s="44"/>
      <c r="FX193" s="44"/>
      <c r="FY193" s="44"/>
      <c r="FZ193" s="44"/>
      <c r="GA193" s="44"/>
      <c r="GB193" s="44"/>
      <c r="GC193" s="44"/>
      <c r="GD193" s="44"/>
      <c r="GE193" s="44"/>
      <c r="GF193" s="44"/>
      <c r="GG193" s="44"/>
      <c r="GH193" s="44"/>
      <c r="GI193" s="44"/>
      <c r="GJ193" s="44"/>
      <c r="GK193" s="44"/>
      <c r="GL193" s="44"/>
      <c r="GM193" s="44"/>
      <c r="GN193" s="44"/>
      <c r="GO193" s="44"/>
      <c r="GP193" s="44"/>
      <c r="GQ193" s="44"/>
      <c r="GR193" s="44"/>
      <c r="GS193" s="44"/>
      <c r="GT193" s="44"/>
      <c r="GU193" s="44"/>
      <c r="GV193" s="44"/>
      <c r="GW193" s="44"/>
      <c r="GX193" s="44"/>
      <c r="GY193" s="44"/>
      <c r="GZ193" s="44"/>
      <c r="HA193" s="44"/>
      <c r="HB193" s="44"/>
      <c r="HC193" s="44"/>
      <c r="HD193" s="44"/>
      <c r="HE193" s="44"/>
      <c r="HF193" s="44"/>
      <c r="HG193" s="44"/>
      <c r="HH193" s="44"/>
      <c r="HI193" s="44"/>
      <c r="HJ193" s="44"/>
      <c r="HK193" s="44"/>
      <c r="HL193" s="44"/>
      <c r="HM193" s="44"/>
      <c r="HN193" s="44"/>
      <c r="HO193" s="44"/>
      <c r="HP193" s="44"/>
      <c r="HQ193" s="44"/>
      <c r="HR193" s="44"/>
      <c r="HS193" s="44"/>
      <c r="HT193" s="44"/>
      <c r="HU193" s="44"/>
      <c r="HV193" s="44"/>
      <c r="HW193" s="44"/>
    </row>
    <row r="194" spans="1:231" ht="27.75" customHeight="1" x14ac:dyDescent="0.2">
      <c r="A194" s="7"/>
      <c r="B194" s="25" t="s">
        <v>285</v>
      </c>
      <c r="C194" s="26" t="s">
        <v>286</v>
      </c>
      <c r="D194" s="19">
        <v>130.51512</v>
      </c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  <c r="CI194" s="44"/>
      <c r="CJ194" s="44"/>
      <c r="CK194" s="44"/>
      <c r="CL194" s="44"/>
      <c r="CM194" s="44"/>
      <c r="CN194" s="44"/>
      <c r="CO194" s="44"/>
      <c r="CP194" s="44"/>
      <c r="CQ194" s="44"/>
      <c r="CR194" s="44"/>
      <c r="CS194" s="44"/>
      <c r="CT194" s="44"/>
      <c r="CU194" s="44"/>
      <c r="CV194" s="44"/>
      <c r="CW194" s="44"/>
      <c r="CX194" s="44"/>
      <c r="CY194" s="44"/>
      <c r="CZ194" s="44"/>
      <c r="DA194" s="44"/>
      <c r="DB194" s="44"/>
      <c r="DC194" s="44"/>
      <c r="DD194" s="44"/>
      <c r="DE194" s="44"/>
      <c r="DF194" s="44"/>
      <c r="DG194" s="44"/>
      <c r="DH194" s="44"/>
      <c r="DI194" s="44"/>
      <c r="DJ194" s="44"/>
      <c r="DK194" s="44"/>
      <c r="DL194" s="44"/>
      <c r="DM194" s="44"/>
      <c r="DN194" s="44"/>
      <c r="DO194" s="44"/>
      <c r="DP194" s="44"/>
      <c r="DQ194" s="44"/>
      <c r="DR194" s="44"/>
      <c r="DS194" s="44"/>
      <c r="DT194" s="44"/>
      <c r="DU194" s="44"/>
      <c r="DV194" s="44"/>
      <c r="DW194" s="44"/>
      <c r="DX194" s="44"/>
      <c r="DY194" s="44"/>
      <c r="DZ194" s="44"/>
      <c r="EA194" s="44"/>
      <c r="EB194" s="44"/>
      <c r="EC194" s="44"/>
      <c r="ED194" s="44"/>
      <c r="EE194" s="44"/>
      <c r="EF194" s="44"/>
      <c r="EG194" s="44"/>
      <c r="EH194" s="44"/>
      <c r="EI194" s="44"/>
      <c r="EJ194" s="44"/>
      <c r="EK194" s="44"/>
      <c r="EL194" s="44"/>
      <c r="EM194" s="44"/>
      <c r="EN194" s="44"/>
      <c r="EO194" s="44"/>
      <c r="EP194" s="44"/>
      <c r="EQ194" s="44"/>
      <c r="ER194" s="44"/>
      <c r="ES194" s="44"/>
      <c r="ET194" s="44"/>
      <c r="EU194" s="44"/>
      <c r="EV194" s="44"/>
      <c r="EW194" s="44"/>
      <c r="EX194" s="44"/>
      <c r="EY194" s="44"/>
      <c r="EZ194" s="44"/>
      <c r="FA194" s="44"/>
      <c r="FB194" s="44"/>
      <c r="FC194" s="44"/>
      <c r="FD194" s="44"/>
      <c r="FE194" s="44"/>
      <c r="FF194" s="44"/>
      <c r="FG194" s="44"/>
      <c r="FH194" s="44"/>
      <c r="FI194" s="44"/>
      <c r="FJ194" s="44"/>
      <c r="FK194" s="44"/>
      <c r="FL194" s="44"/>
      <c r="FM194" s="44"/>
      <c r="FN194" s="44"/>
      <c r="FO194" s="44"/>
      <c r="FP194" s="44"/>
      <c r="FQ194" s="44"/>
      <c r="FR194" s="44"/>
      <c r="FS194" s="44"/>
      <c r="FT194" s="44"/>
      <c r="FU194" s="44"/>
      <c r="FV194" s="44"/>
      <c r="FW194" s="44"/>
      <c r="FX194" s="44"/>
      <c r="FY194" s="44"/>
      <c r="FZ194" s="44"/>
      <c r="GA194" s="44"/>
      <c r="GB194" s="44"/>
      <c r="GC194" s="44"/>
      <c r="GD194" s="44"/>
      <c r="GE194" s="44"/>
      <c r="GF194" s="44"/>
      <c r="GG194" s="44"/>
      <c r="GH194" s="44"/>
      <c r="GI194" s="44"/>
      <c r="GJ194" s="44"/>
      <c r="GK194" s="44"/>
      <c r="GL194" s="44"/>
      <c r="GM194" s="44"/>
      <c r="GN194" s="44"/>
      <c r="GO194" s="44"/>
      <c r="GP194" s="44"/>
      <c r="GQ194" s="44"/>
      <c r="GR194" s="44"/>
      <c r="GS194" s="44"/>
      <c r="GT194" s="44"/>
      <c r="GU194" s="44"/>
      <c r="GV194" s="44"/>
      <c r="GW194" s="44"/>
      <c r="GX194" s="44"/>
      <c r="GY194" s="44"/>
      <c r="GZ194" s="44"/>
      <c r="HA194" s="44"/>
      <c r="HB194" s="44"/>
      <c r="HC194" s="44"/>
      <c r="HD194" s="44"/>
      <c r="HE194" s="44"/>
      <c r="HF194" s="44"/>
      <c r="HG194" s="44"/>
      <c r="HH194" s="44"/>
      <c r="HI194" s="44"/>
      <c r="HJ194" s="44"/>
      <c r="HK194" s="44"/>
      <c r="HL194" s="44"/>
      <c r="HM194" s="44"/>
      <c r="HN194" s="44"/>
      <c r="HO194" s="44"/>
      <c r="HP194" s="44"/>
      <c r="HQ194" s="44"/>
      <c r="HR194" s="44"/>
      <c r="HS194" s="44"/>
      <c r="HT194" s="44"/>
      <c r="HU194" s="44"/>
      <c r="HV194" s="44"/>
      <c r="HW194" s="44"/>
    </row>
    <row r="195" spans="1:231" ht="27.75" customHeight="1" x14ac:dyDescent="0.2">
      <c r="A195" s="7" t="s">
        <v>357</v>
      </c>
      <c r="B195" s="25"/>
      <c r="C195" s="26" t="s">
        <v>93</v>
      </c>
      <c r="D195" s="19">
        <f>D196</f>
        <v>1892.1594700000001</v>
      </c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  <c r="CI195" s="44"/>
      <c r="CJ195" s="44"/>
      <c r="CK195" s="44"/>
      <c r="CL195" s="44"/>
      <c r="CM195" s="44"/>
      <c r="CN195" s="44"/>
      <c r="CO195" s="44"/>
      <c r="CP195" s="44"/>
      <c r="CQ195" s="44"/>
      <c r="CR195" s="44"/>
      <c r="CS195" s="44"/>
      <c r="CT195" s="44"/>
      <c r="CU195" s="44"/>
      <c r="CV195" s="44"/>
      <c r="CW195" s="44"/>
      <c r="CX195" s="44"/>
      <c r="CY195" s="44"/>
      <c r="CZ195" s="44"/>
      <c r="DA195" s="44"/>
      <c r="DB195" s="44"/>
      <c r="DC195" s="44"/>
      <c r="DD195" s="44"/>
      <c r="DE195" s="44"/>
      <c r="DF195" s="44"/>
      <c r="DG195" s="44"/>
      <c r="DH195" s="44"/>
      <c r="DI195" s="44"/>
      <c r="DJ195" s="44"/>
      <c r="DK195" s="44"/>
      <c r="DL195" s="44"/>
      <c r="DM195" s="44"/>
      <c r="DN195" s="44"/>
      <c r="DO195" s="44"/>
      <c r="DP195" s="44"/>
      <c r="DQ195" s="44"/>
      <c r="DR195" s="44"/>
      <c r="DS195" s="44"/>
      <c r="DT195" s="44"/>
      <c r="DU195" s="44"/>
      <c r="DV195" s="44"/>
      <c r="DW195" s="44"/>
      <c r="DX195" s="44"/>
      <c r="DY195" s="44"/>
      <c r="DZ195" s="44"/>
      <c r="EA195" s="44"/>
      <c r="EB195" s="44"/>
      <c r="EC195" s="44"/>
      <c r="ED195" s="44"/>
      <c r="EE195" s="44"/>
      <c r="EF195" s="44"/>
      <c r="EG195" s="44"/>
      <c r="EH195" s="44"/>
      <c r="EI195" s="44"/>
      <c r="EJ195" s="44"/>
      <c r="EK195" s="44"/>
      <c r="EL195" s="44"/>
      <c r="EM195" s="44"/>
      <c r="EN195" s="44"/>
      <c r="EO195" s="44"/>
      <c r="EP195" s="44"/>
      <c r="EQ195" s="44"/>
      <c r="ER195" s="44"/>
      <c r="ES195" s="44"/>
      <c r="ET195" s="44"/>
      <c r="EU195" s="44"/>
      <c r="EV195" s="44"/>
      <c r="EW195" s="44"/>
      <c r="EX195" s="44"/>
      <c r="EY195" s="44"/>
      <c r="EZ195" s="44"/>
      <c r="FA195" s="44"/>
      <c r="FB195" s="44"/>
      <c r="FC195" s="44"/>
      <c r="FD195" s="44"/>
      <c r="FE195" s="44"/>
      <c r="FF195" s="44"/>
      <c r="FG195" s="44"/>
      <c r="FH195" s="44"/>
      <c r="FI195" s="44"/>
      <c r="FJ195" s="44"/>
      <c r="FK195" s="44"/>
      <c r="FL195" s="44"/>
      <c r="FM195" s="44"/>
      <c r="FN195" s="44"/>
      <c r="FO195" s="44"/>
      <c r="FP195" s="44"/>
      <c r="FQ195" s="44"/>
      <c r="FR195" s="44"/>
      <c r="FS195" s="44"/>
      <c r="FT195" s="44"/>
      <c r="FU195" s="44"/>
      <c r="FV195" s="44"/>
      <c r="FW195" s="44"/>
      <c r="FX195" s="44"/>
      <c r="FY195" s="44"/>
      <c r="FZ195" s="44"/>
      <c r="GA195" s="44"/>
      <c r="GB195" s="44"/>
      <c r="GC195" s="44"/>
      <c r="GD195" s="44"/>
      <c r="GE195" s="44"/>
      <c r="GF195" s="44"/>
      <c r="GG195" s="44"/>
      <c r="GH195" s="44"/>
      <c r="GI195" s="44"/>
      <c r="GJ195" s="44"/>
      <c r="GK195" s="44"/>
      <c r="GL195" s="44"/>
      <c r="GM195" s="44"/>
      <c r="GN195" s="44"/>
      <c r="GO195" s="44"/>
      <c r="GP195" s="44"/>
      <c r="GQ195" s="44"/>
      <c r="GR195" s="44"/>
      <c r="GS195" s="44"/>
      <c r="GT195" s="44"/>
      <c r="GU195" s="44"/>
      <c r="GV195" s="44"/>
      <c r="GW195" s="44"/>
      <c r="GX195" s="44"/>
      <c r="GY195" s="44"/>
      <c r="GZ195" s="44"/>
      <c r="HA195" s="44"/>
      <c r="HB195" s="44"/>
      <c r="HC195" s="44"/>
      <c r="HD195" s="44"/>
      <c r="HE195" s="44"/>
      <c r="HF195" s="44"/>
      <c r="HG195" s="44"/>
      <c r="HH195" s="44"/>
      <c r="HI195" s="44"/>
      <c r="HJ195" s="44"/>
      <c r="HK195" s="44"/>
      <c r="HL195" s="44"/>
      <c r="HM195" s="44"/>
      <c r="HN195" s="44"/>
      <c r="HO195" s="44"/>
      <c r="HP195" s="44"/>
      <c r="HQ195" s="44"/>
      <c r="HR195" s="44"/>
      <c r="HS195" s="44"/>
      <c r="HT195" s="44"/>
      <c r="HU195" s="44"/>
      <c r="HV195" s="44"/>
      <c r="HW195" s="44"/>
    </row>
    <row r="196" spans="1:231" ht="27.75" customHeight="1" x14ac:dyDescent="0.2">
      <c r="A196" s="7"/>
      <c r="B196" s="25" t="s">
        <v>285</v>
      </c>
      <c r="C196" s="26" t="s">
        <v>286</v>
      </c>
      <c r="D196" s="19">
        <v>1892.1594700000001</v>
      </c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  <c r="CI196" s="44"/>
      <c r="CJ196" s="44"/>
      <c r="CK196" s="44"/>
      <c r="CL196" s="44"/>
      <c r="CM196" s="44"/>
      <c r="CN196" s="44"/>
      <c r="CO196" s="44"/>
      <c r="CP196" s="44"/>
      <c r="CQ196" s="44"/>
      <c r="CR196" s="44"/>
      <c r="CS196" s="44"/>
      <c r="CT196" s="44"/>
      <c r="CU196" s="44"/>
      <c r="CV196" s="44"/>
      <c r="CW196" s="44"/>
      <c r="CX196" s="44"/>
      <c r="CY196" s="44"/>
      <c r="CZ196" s="44"/>
      <c r="DA196" s="44"/>
      <c r="DB196" s="44"/>
      <c r="DC196" s="44"/>
      <c r="DD196" s="44"/>
      <c r="DE196" s="44"/>
      <c r="DF196" s="44"/>
      <c r="DG196" s="44"/>
      <c r="DH196" s="44"/>
      <c r="DI196" s="44"/>
      <c r="DJ196" s="44"/>
      <c r="DK196" s="44"/>
      <c r="DL196" s="44"/>
      <c r="DM196" s="44"/>
      <c r="DN196" s="44"/>
      <c r="DO196" s="44"/>
      <c r="DP196" s="44"/>
      <c r="DQ196" s="44"/>
      <c r="DR196" s="44"/>
      <c r="DS196" s="44"/>
      <c r="DT196" s="44"/>
      <c r="DU196" s="44"/>
      <c r="DV196" s="44"/>
      <c r="DW196" s="44"/>
      <c r="DX196" s="44"/>
      <c r="DY196" s="44"/>
      <c r="DZ196" s="44"/>
      <c r="EA196" s="44"/>
      <c r="EB196" s="44"/>
      <c r="EC196" s="44"/>
      <c r="ED196" s="44"/>
      <c r="EE196" s="44"/>
      <c r="EF196" s="44"/>
      <c r="EG196" s="44"/>
      <c r="EH196" s="44"/>
      <c r="EI196" s="44"/>
      <c r="EJ196" s="44"/>
      <c r="EK196" s="44"/>
      <c r="EL196" s="44"/>
      <c r="EM196" s="44"/>
      <c r="EN196" s="44"/>
      <c r="EO196" s="44"/>
      <c r="EP196" s="44"/>
      <c r="EQ196" s="44"/>
      <c r="ER196" s="44"/>
      <c r="ES196" s="44"/>
      <c r="ET196" s="44"/>
      <c r="EU196" s="44"/>
      <c r="EV196" s="44"/>
      <c r="EW196" s="44"/>
      <c r="EX196" s="44"/>
      <c r="EY196" s="44"/>
      <c r="EZ196" s="44"/>
      <c r="FA196" s="44"/>
      <c r="FB196" s="44"/>
      <c r="FC196" s="44"/>
      <c r="FD196" s="44"/>
      <c r="FE196" s="44"/>
      <c r="FF196" s="44"/>
      <c r="FG196" s="44"/>
      <c r="FH196" s="44"/>
      <c r="FI196" s="44"/>
      <c r="FJ196" s="44"/>
      <c r="FK196" s="44"/>
      <c r="FL196" s="44"/>
      <c r="FM196" s="44"/>
      <c r="FN196" s="44"/>
      <c r="FO196" s="44"/>
      <c r="FP196" s="44"/>
      <c r="FQ196" s="44"/>
      <c r="FR196" s="44"/>
      <c r="FS196" s="44"/>
      <c r="FT196" s="44"/>
      <c r="FU196" s="44"/>
      <c r="FV196" s="44"/>
      <c r="FW196" s="44"/>
      <c r="FX196" s="44"/>
      <c r="FY196" s="44"/>
      <c r="FZ196" s="44"/>
      <c r="GA196" s="44"/>
      <c r="GB196" s="44"/>
      <c r="GC196" s="44"/>
      <c r="GD196" s="44"/>
      <c r="GE196" s="44"/>
      <c r="GF196" s="44"/>
      <c r="GG196" s="44"/>
      <c r="GH196" s="44"/>
      <c r="GI196" s="44"/>
      <c r="GJ196" s="44"/>
      <c r="GK196" s="44"/>
      <c r="GL196" s="44"/>
      <c r="GM196" s="44"/>
      <c r="GN196" s="44"/>
      <c r="GO196" s="44"/>
      <c r="GP196" s="44"/>
      <c r="GQ196" s="44"/>
      <c r="GR196" s="44"/>
      <c r="GS196" s="44"/>
      <c r="GT196" s="44"/>
      <c r="GU196" s="44"/>
      <c r="GV196" s="44"/>
      <c r="GW196" s="44"/>
      <c r="GX196" s="44"/>
      <c r="GY196" s="44"/>
      <c r="GZ196" s="44"/>
      <c r="HA196" s="44"/>
      <c r="HB196" s="44"/>
      <c r="HC196" s="44"/>
      <c r="HD196" s="44"/>
      <c r="HE196" s="44"/>
      <c r="HF196" s="44"/>
      <c r="HG196" s="44"/>
      <c r="HH196" s="44"/>
      <c r="HI196" s="44"/>
      <c r="HJ196" s="44"/>
      <c r="HK196" s="44"/>
      <c r="HL196" s="44"/>
      <c r="HM196" s="44"/>
      <c r="HN196" s="44"/>
      <c r="HO196" s="44"/>
      <c r="HP196" s="44"/>
      <c r="HQ196" s="44"/>
      <c r="HR196" s="44"/>
      <c r="HS196" s="44"/>
      <c r="HT196" s="44"/>
      <c r="HU196" s="44"/>
      <c r="HV196" s="44"/>
      <c r="HW196" s="44"/>
    </row>
    <row r="197" spans="1:231" ht="15" customHeight="1" x14ac:dyDescent="0.2">
      <c r="A197" s="7" t="s">
        <v>358</v>
      </c>
      <c r="B197" s="25"/>
      <c r="C197" s="26" t="s">
        <v>94</v>
      </c>
      <c r="D197" s="19">
        <f>D198+D201+D203</f>
        <v>2762</v>
      </c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5"/>
      <c r="BR197" s="45"/>
      <c r="BS197" s="45"/>
      <c r="BT197" s="45"/>
      <c r="BU197" s="45"/>
      <c r="BV197" s="45"/>
      <c r="BW197" s="45"/>
      <c r="BX197" s="45"/>
      <c r="BY197" s="45"/>
      <c r="BZ197" s="45"/>
      <c r="CA197" s="45"/>
      <c r="CB197" s="45"/>
      <c r="CC197" s="45"/>
      <c r="CD197" s="45"/>
      <c r="CE197" s="45"/>
      <c r="CF197" s="45"/>
      <c r="CG197" s="45"/>
      <c r="CH197" s="45"/>
      <c r="CI197" s="45"/>
      <c r="CJ197" s="45"/>
      <c r="CK197" s="45"/>
      <c r="CL197" s="45"/>
      <c r="CM197" s="45"/>
      <c r="CN197" s="45"/>
      <c r="CO197" s="45"/>
      <c r="CP197" s="45"/>
      <c r="CQ197" s="45"/>
      <c r="CR197" s="45"/>
      <c r="CS197" s="45"/>
      <c r="CT197" s="45"/>
      <c r="CU197" s="45"/>
      <c r="CV197" s="45"/>
      <c r="CW197" s="45"/>
      <c r="CX197" s="45"/>
      <c r="CY197" s="45"/>
      <c r="CZ197" s="45"/>
      <c r="DA197" s="45"/>
      <c r="DB197" s="45"/>
      <c r="DC197" s="45"/>
      <c r="DD197" s="45"/>
      <c r="DE197" s="45"/>
      <c r="DF197" s="45"/>
      <c r="DG197" s="45"/>
      <c r="DH197" s="45"/>
      <c r="DI197" s="45"/>
      <c r="DJ197" s="45"/>
      <c r="DK197" s="45"/>
      <c r="DL197" s="45"/>
      <c r="DM197" s="45"/>
      <c r="DN197" s="45"/>
      <c r="DO197" s="45"/>
      <c r="DP197" s="45"/>
      <c r="DQ197" s="45"/>
      <c r="DR197" s="45"/>
      <c r="DS197" s="45"/>
      <c r="DT197" s="45"/>
      <c r="DU197" s="45"/>
      <c r="DV197" s="45"/>
      <c r="DW197" s="45"/>
      <c r="DX197" s="45"/>
      <c r="DY197" s="45"/>
      <c r="DZ197" s="45"/>
      <c r="EA197" s="45"/>
      <c r="EB197" s="45"/>
      <c r="EC197" s="45"/>
      <c r="ED197" s="45"/>
      <c r="EE197" s="45"/>
      <c r="EF197" s="45"/>
      <c r="EG197" s="45"/>
      <c r="EH197" s="45"/>
      <c r="EI197" s="45"/>
      <c r="EJ197" s="45"/>
      <c r="EK197" s="45"/>
      <c r="EL197" s="45"/>
      <c r="EM197" s="45"/>
      <c r="EN197" s="45"/>
      <c r="EO197" s="45"/>
      <c r="EP197" s="45"/>
      <c r="EQ197" s="45"/>
      <c r="ER197" s="45"/>
      <c r="ES197" s="45"/>
      <c r="ET197" s="45"/>
      <c r="EU197" s="45"/>
      <c r="EV197" s="45"/>
      <c r="EW197" s="45"/>
      <c r="EX197" s="45"/>
      <c r="EY197" s="45"/>
      <c r="EZ197" s="45"/>
      <c r="FA197" s="45"/>
      <c r="FB197" s="45"/>
      <c r="FC197" s="45"/>
      <c r="FD197" s="45"/>
      <c r="FE197" s="45"/>
      <c r="FF197" s="45"/>
      <c r="FG197" s="45"/>
      <c r="FH197" s="45"/>
      <c r="FI197" s="45"/>
      <c r="FJ197" s="45"/>
      <c r="FK197" s="45"/>
      <c r="FL197" s="45"/>
      <c r="FM197" s="45"/>
      <c r="FN197" s="45"/>
      <c r="FO197" s="45"/>
      <c r="FP197" s="45"/>
      <c r="FQ197" s="45"/>
      <c r="FR197" s="45"/>
      <c r="FS197" s="45"/>
      <c r="FT197" s="45"/>
      <c r="FU197" s="45"/>
      <c r="FV197" s="45"/>
      <c r="FW197" s="45"/>
      <c r="FX197" s="45"/>
      <c r="FY197" s="45"/>
      <c r="FZ197" s="45"/>
      <c r="GA197" s="45"/>
      <c r="GB197" s="45"/>
      <c r="GC197" s="45"/>
      <c r="GD197" s="45"/>
      <c r="GE197" s="45"/>
      <c r="GF197" s="45"/>
      <c r="GG197" s="45"/>
      <c r="GH197" s="45"/>
      <c r="GI197" s="45"/>
      <c r="GJ197" s="45"/>
      <c r="GK197" s="45"/>
      <c r="GL197" s="45"/>
      <c r="GM197" s="45"/>
      <c r="GN197" s="45"/>
      <c r="GO197" s="45"/>
      <c r="GP197" s="45"/>
      <c r="GQ197" s="45"/>
      <c r="GR197" s="45"/>
      <c r="GS197" s="45"/>
      <c r="GT197" s="45"/>
      <c r="GU197" s="45"/>
      <c r="GV197" s="45"/>
      <c r="GW197" s="45"/>
      <c r="GX197" s="45"/>
      <c r="GY197" s="45"/>
      <c r="GZ197" s="45"/>
      <c r="HA197" s="45"/>
      <c r="HB197" s="45"/>
      <c r="HC197" s="45"/>
      <c r="HD197" s="45"/>
      <c r="HE197" s="45"/>
      <c r="HF197" s="45"/>
      <c r="HG197" s="45"/>
      <c r="HH197" s="45"/>
      <c r="HI197" s="45"/>
      <c r="HJ197" s="45"/>
      <c r="HK197" s="45"/>
      <c r="HL197" s="45"/>
      <c r="HM197" s="45"/>
      <c r="HN197" s="45"/>
      <c r="HO197" s="45"/>
      <c r="HP197" s="45"/>
      <c r="HQ197" s="45"/>
      <c r="HR197" s="45"/>
      <c r="HS197" s="45"/>
      <c r="HT197" s="45"/>
      <c r="HU197" s="45"/>
      <c r="HV197" s="45"/>
      <c r="HW197" s="45"/>
    </row>
    <row r="198" spans="1:231" ht="28.5" customHeight="1" x14ac:dyDescent="0.2">
      <c r="A198" s="7" t="s">
        <v>359</v>
      </c>
      <c r="B198" s="25"/>
      <c r="C198" s="26" t="s">
        <v>97</v>
      </c>
      <c r="D198" s="19">
        <f>SUM(D199:D200)</f>
        <v>1318.1999999999998</v>
      </c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  <c r="FJ198" s="24"/>
      <c r="FK198" s="24"/>
      <c r="FL198" s="24"/>
      <c r="FM198" s="24"/>
      <c r="FN198" s="24"/>
      <c r="FO198" s="24"/>
      <c r="FP198" s="24"/>
      <c r="FQ198" s="24"/>
      <c r="FR198" s="24"/>
      <c r="FS198" s="24"/>
      <c r="FT198" s="24"/>
      <c r="FU198" s="24"/>
      <c r="FV198" s="24"/>
      <c r="FW198" s="24"/>
      <c r="FX198" s="24"/>
      <c r="FY198" s="24"/>
      <c r="FZ198" s="24"/>
      <c r="GA198" s="24"/>
      <c r="GB198" s="24"/>
      <c r="GC198" s="24"/>
      <c r="GD198" s="24"/>
      <c r="GE198" s="24"/>
      <c r="GF198" s="24"/>
      <c r="GG198" s="24"/>
      <c r="GH198" s="24"/>
      <c r="GI198" s="24"/>
      <c r="GJ198" s="24"/>
      <c r="GK198" s="24"/>
      <c r="GL198" s="24"/>
      <c r="GM198" s="24"/>
      <c r="GN198" s="24"/>
      <c r="GO198" s="24"/>
      <c r="GP198" s="24"/>
      <c r="GQ198" s="24"/>
      <c r="GR198" s="24"/>
      <c r="GS198" s="24"/>
      <c r="GT198" s="24"/>
      <c r="GU198" s="24"/>
      <c r="GV198" s="24"/>
      <c r="GW198" s="24"/>
      <c r="GX198" s="24"/>
      <c r="GY198" s="24"/>
      <c r="GZ198" s="24"/>
      <c r="HA198" s="24"/>
      <c r="HB198" s="24"/>
      <c r="HC198" s="24"/>
      <c r="HD198" s="24"/>
      <c r="HE198" s="24"/>
      <c r="HF198" s="24"/>
      <c r="HG198" s="24"/>
      <c r="HH198" s="24"/>
      <c r="HI198" s="24"/>
      <c r="HJ198" s="24"/>
      <c r="HK198" s="24"/>
      <c r="HL198" s="24"/>
      <c r="HM198" s="24"/>
      <c r="HN198" s="24"/>
      <c r="HO198" s="24"/>
      <c r="HP198" s="24"/>
      <c r="HQ198" s="24"/>
      <c r="HR198" s="24"/>
      <c r="HS198" s="24"/>
      <c r="HT198" s="24"/>
      <c r="HU198" s="24"/>
      <c r="HV198" s="24"/>
      <c r="HW198" s="24"/>
    </row>
    <row r="199" spans="1:231" ht="42.75" customHeight="1" x14ac:dyDescent="0.2">
      <c r="A199" s="7"/>
      <c r="B199" s="25" t="s">
        <v>283</v>
      </c>
      <c r="C199" s="26" t="s">
        <v>284</v>
      </c>
      <c r="D199" s="19">
        <v>1242.5999999999999</v>
      </c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  <c r="FJ199" s="24"/>
      <c r="FK199" s="24"/>
      <c r="FL199" s="24"/>
      <c r="FM199" s="24"/>
      <c r="FN199" s="24"/>
      <c r="FO199" s="24"/>
      <c r="FP199" s="24"/>
      <c r="FQ199" s="24"/>
      <c r="FR199" s="24"/>
      <c r="FS199" s="24"/>
      <c r="FT199" s="24"/>
      <c r="FU199" s="24"/>
      <c r="FV199" s="24"/>
      <c r="FW199" s="24"/>
      <c r="FX199" s="24"/>
      <c r="FY199" s="24"/>
      <c r="FZ199" s="24"/>
      <c r="GA199" s="24"/>
      <c r="GB199" s="24"/>
      <c r="GC199" s="24"/>
      <c r="GD199" s="24"/>
      <c r="GE199" s="24"/>
      <c r="GF199" s="24"/>
      <c r="GG199" s="24"/>
      <c r="GH199" s="24"/>
      <c r="GI199" s="24"/>
      <c r="GJ199" s="24"/>
      <c r="GK199" s="24"/>
      <c r="GL199" s="24"/>
      <c r="GM199" s="24"/>
      <c r="GN199" s="24"/>
      <c r="GO199" s="24"/>
      <c r="GP199" s="24"/>
      <c r="GQ199" s="24"/>
      <c r="GR199" s="24"/>
      <c r="GS199" s="24"/>
      <c r="GT199" s="24"/>
      <c r="GU199" s="24"/>
      <c r="GV199" s="24"/>
      <c r="GW199" s="24"/>
      <c r="GX199" s="24"/>
      <c r="GY199" s="24"/>
      <c r="GZ199" s="24"/>
      <c r="HA199" s="24"/>
      <c r="HB199" s="24"/>
      <c r="HC199" s="24"/>
      <c r="HD199" s="24"/>
      <c r="HE199" s="24"/>
      <c r="HF199" s="24"/>
      <c r="HG199" s="24"/>
      <c r="HH199" s="24"/>
      <c r="HI199" s="24"/>
      <c r="HJ199" s="24"/>
      <c r="HK199" s="24"/>
      <c r="HL199" s="24"/>
      <c r="HM199" s="24"/>
      <c r="HN199" s="24"/>
      <c r="HO199" s="24"/>
      <c r="HP199" s="24"/>
      <c r="HQ199" s="24"/>
      <c r="HR199" s="24"/>
      <c r="HS199" s="24"/>
      <c r="HT199" s="24"/>
      <c r="HU199" s="24"/>
      <c r="HV199" s="24"/>
      <c r="HW199" s="24"/>
    </row>
    <row r="200" spans="1:231" ht="27.75" customHeight="1" x14ac:dyDescent="0.2">
      <c r="A200" s="7"/>
      <c r="B200" s="25" t="s">
        <v>285</v>
      </c>
      <c r="C200" s="26" t="s">
        <v>286</v>
      </c>
      <c r="D200" s="19">
        <v>75.599999999999994</v>
      </c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  <c r="FJ200" s="24"/>
      <c r="FK200" s="24"/>
      <c r="FL200" s="24"/>
      <c r="FM200" s="24"/>
      <c r="FN200" s="24"/>
      <c r="FO200" s="24"/>
      <c r="FP200" s="24"/>
      <c r="FQ200" s="24"/>
      <c r="FR200" s="24"/>
      <c r="FS200" s="24"/>
      <c r="FT200" s="24"/>
      <c r="FU200" s="24"/>
      <c r="FV200" s="24"/>
      <c r="FW200" s="24"/>
      <c r="FX200" s="24"/>
      <c r="FY200" s="24"/>
      <c r="FZ200" s="24"/>
      <c r="GA200" s="24"/>
      <c r="GB200" s="24"/>
      <c r="GC200" s="24"/>
      <c r="GD200" s="24"/>
      <c r="GE200" s="24"/>
      <c r="GF200" s="24"/>
      <c r="GG200" s="24"/>
      <c r="GH200" s="24"/>
      <c r="GI200" s="24"/>
      <c r="GJ200" s="24"/>
      <c r="GK200" s="24"/>
      <c r="GL200" s="24"/>
      <c r="GM200" s="24"/>
      <c r="GN200" s="24"/>
      <c r="GO200" s="24"/>
      <c r="GP200" s="24"/>
      <c r="GQ200" s="24"/>
      <c r="GR200" s="24"/>
      <c r="GS200" s="24"/>
      <c r="GT200" s="24"/>
      <c r="GU200" s="24"/>
      <c r="GV200" s="24"/>
      <c r="GW200" s="24"/>
      <c r="GX200" s="24"/>
      <c r="GY200" s="24"/>
      <c r="GZ200" s="24"/>
      <c r="HA200" s="24"/>
      <c r="HB200" s="24"/>
      <c r="HC200" s="24"/>
      <c r="HD200" s="24"/>
      <c r="HE200" s="24"/>
      <c r="HF200" s="24"/>
      <c r="HG200" s="24"/>
      <c r="HH200" s="24"/>
      <c r="HI200" s="24"/>
      <c r="HJ200" s="24"/>
      <c r="HK200" s="24"/>
      <c r="HL200" s="24"/>
      <c r="HM200" s="24"/>
      <c r="HN200" s="24"/>
      <c r="HO200" s="24"/>
      <c r="HP200" s="24"/>
      <c r="HQ200" s="24"/>
      <c r="HR200" s="24"/>
      <c r="HS200" s="24"/>
      <c r="HT200" s="24"/>
      <c r="HU200" s="24"/>
      <c r="HV200" s="24"/>
      <c r="HW200" s="24"/>
    </row>
    <row r="201" spans="1:231" ht="15" customHeight="1" x14ac:dyDescent="0.2">
      <c r="A201" s="37" t="s">
        <v>360</v>
      </c>
      <c r="B201" s="25"/>
      <c r="C201" s="18" t="s">
        <v>95</v>
      </c>
      <c r="D201" s="19">
        <f>D202</f>
        <v>11</v>
      </c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  <c r="BP201" s="46"/>
      <c r="BQ201" s="46"/>
      <c r="BR201" s="46"/>
      <c r="BS201" s="46"/>
      <c r="BT201" s="46"/>
      <c r="BU201" s="46"/>
      <c r="BV201" s="46"/>
      <c r="BW201" s="46"/>
      <c r="BX201" s="46"/>
      <c r="BY201" s="46"/>
      <c r="BZ201" s="46"/>
      <c r="CA201" s="46"/>
      <c r="CB201" s="46"/>
      <c r="CC201" s="46"/>
      <c r="CD201" s="46"/>
      <c r="CE201" s="46"/>
      <c r="CF201" s="46"/>
      <c r="CG201" s="46"/>
      <c r="CH201" s="46"/>
      <c r="CI201" s="46"/>
      <c r="CJ201" s="46"/>
      <c r="CK201" s="46"/>
      <c r="CL201" s="46"/>
      <c r="CM201" s="46"/>
      <c r="CN201" s="46"/>
      <c r="CO201" s="46"/>
      <c r="CP201" s="46"/>
      <c r="CQ201" s="46"/>
      <c r="CR201" s="46"/>
      <c r="CS201" s="46"/>
      <c r="CT201" s="46"/>
      <c r="CU201" s="46"/>
      <c r="CV201" s="46"/>
      <c r="CW201" s="46"/>
      <c r="CX201" s="46"/>
      <c r="CY201" s="46"/>
      <c r="CZ201" s="46"/>
      <c r="DA201" s="46"/>
      <c r="DB201" s="46"/>
      <c r="DC201" s="46"/>
      <c r="DD201" s="46"/>
      <c r="DE201" s="46"/>
      <c r="DF201" s="46"/>
      <c r="DG201" s="46"/>
      <c r="DH201" s="46"/>
      <c r="DI201" s="46"/>
      <c r="DJ201" s="46"/>
      <c r="DK201" s="46"/>
      <c r="DL201" s="46"/>
      <c r="DM201" s="46"/>
      <c r="DN201" s="46"/>
      <c r="DO201" s="46"/>
      <c r="DP201" s="46"/>
      <c r="DQ201" s="46"/>
      <c r="DR201" s="46"/>
      <c r="DS201" s="46"/>
      <c r="DT201" s="46"/>
      <c r="DU201" s="46"/>
      <c r="DV201" s="46"/>
      <c r="DW201" s="46"/>
      <c r="DX201" s="46"/>
      <c r="DY201" s="46"/>
      <c r="DZ201" s="46"/>
      <c r="EA201" s="46"/>
      <c r="EB201" s="46"/>
      <c r="EC201" s="46"/>
      <c r="ED201" s="46"/>
      <c r="EE201" s="46"/>
      <c r="EF201" s="46"/>
      <c r="EG201" s="46"/>
      <c r="EH201" s="46"/>
      <c r="EI201" s="46"/>
      <c r="EJ201" s="46"/>
      <c r="EK201" s="46"/>
      <c r="EL201" s="46"/>
      <c r="EM201" s="46"/>
      <c r="EN201" s="46"/>
      <c r="EO201" s="46"/>
      <c r="EP201" s="46"/>
      <c r="EQ201" s="46"/>
      <c r="ER201" s="46"/>
      <c r="ES201" s="46"/>
      <c r="ET201" s="46"/>
      <c r="EU201" s="46"/>
      <c r="EV201" s="46"/>
      <c r="EW201" s="46"/>
      <c r="EX201" s="46"/>
      <c r="EY201" s="46"/>
      <c r="EZ201" s="46"/>
      <c r="FA201" s="46"/>
      <c r="FB201" s="46"/>
      <c r="FC201" s="46"/>
      <c r="FD201" s="46"/>
      <c r="FE201" s="46"/>
      <c r="FF201" s="46"/>
      <c r="FG201" s="46"/>
      <c r="FH201" s="46"/>
      <c r="FI201" s="46"/>
      <c r="FJ201" s="46"/>
      <c r="FK201" s="46"/>
      <c r="FL201" s="46"/>
      <c r="FM201" s="46"/>
      <c r="FN201" s="46"/>
      <c r="FO201" s="46"/>
      <c r="FP201" s="46"/>
      <c r="FQ201" s="46"/>
      <c r="FR201" s="46"/>
      <c r="FS201" s="46"/>
      <c r="FT201" s="46"/>
      <c r="FU201" s="46"/>
      <c r="FV201" s="46"/>
      <c r="FW201" s="46"/>
      <c r="FX201" s="46"/>
      <c r="FY201" s="46"/>
      <c r="FZ201" s="46"/>
      <c r="GA201" s="46"/>
      <c r="GB201" s="46"/>
      <c r="GC201" s="46"/>
      <c r="GD201" s="46"/>
      <c r="GE201" s="46"/>
      <c r="GF201" s="46"/>
      <c r="GG201" s="46"/>
      <c r="GH201" s="46"/>
      <c r="GI201" s="46"/>
      <c r="GJ201" s="46"/>
      <c r="GK201" s="46"/>
      <c r="GL201" s="46"/>
      <c r="GM201" s="46"/>
      <c r="GN201" s="46"/>
      <c r="GO201" s="46"/>
      <c r="GP201" s="46"/>
      <c r="GQ201" s="46"/>
      <c r="GR201" s="46"/>
      <c r="GS201" s="46"/>
      <c r="GT201" s="46"/>
      <c r="GU201" s="46"/>
      <c r="GV201" s="46"/>
      <c r="GW201" s="46"/>
      <c r="GX201" s="46"/>
      <c r="GY201" s="46"/>
      <c r="GZ201" s="46"/>
      <c r="HA201" s="46"/>
      <c r="HB201" s="46"/>
      <c r="HC201" s="46"/>
      <c r="HD201" s="46"/>
      <c r="HE201" s="46"/>
      <c r="HF201" s="46"/>
      <c r="HG201" s="46"/>
      <c r="HH201" s="46"/>
      <c r="HI201" s="46"/>
      <c r="HJ201" s="46"/>
      <c r="HK201" s="46"/>
      <c r="HL201" s="46"/>
      <c r="HM201" s="46"/>
      <c r="HN201" s="46"/>
      <c r="HO201" s="46"/>
      <c r="HP201" s="46"/>
      <c r="HQ201" s="46"/>
      <c r="HR201" s="46"/>
      <c r="HS201" s="46"/>
      <c r="HT201" s="46"/>
      <c r="HU201" s="46"/>
      <c r="HV201" s="46"/>
      <c r="HW201" s="46"/>
    </row>
    <row r="202" spans="1:231" ht="29.25" customHeight="1" x14ac:dyDescent="0.2">
      <c r="A202" s="37"/>
      <c r="B202" s="25" t="s">
        <v>285</v>
      </c>
      <c r="C202" s="26" t="s">
        <v>286</v>
      </c>
      <c r="D202" s="19">
        <v>11</v>
      </c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  <c r="FJ202" s="24"/>
      <c r="FK202" s="24"/>
      <c r="FL202" s="24"/>
      <c r="FM202" s="24"/>
      <c r="FN202" s="24"/>
      <c r="FO202" s="24"/>
      <c r="FP202" s="24"/>
      <c r="FQ202" s="24"/>
      <c r="FR202" s="24"/>
      <c r="FS202" s="24"/>
      <c r="FT202" s="24"/>
      <c r="FU202" s="24"/>
      <c r="FV202" s="24"/>
      <c r="FW202" s="24"/>
      <c r="FX202" s="24"/>
      <c r="FY202" s="24"/>
      <c r="FZ202" s="24"/>
      <c r="GA202" s="24"/>
      <c r="GB202" s="24"/>
      <c r="GC202" s="24"/>
      <c r="GD202" s="24"/>
      <c r="GE202" s="24"/>
      <c r="GF202" s="24"/>
      <c r="GG202" s="24"/>
      <c r="GH202" s="24"/>
      <c r="GI202" s="24"/>
      <c r="GJ202" s="24"/>
      <c r="GK202" s="24"/>
      <c r="GL202" s="24"/>
      <c r="GM202" s="24"/>
      <c r="GN202" s="24"/>
      <c r="GO202" s="24"/>
      <c r="GP202" s="24"/>
      <c r="GQ202" s="24"/>
      <c r="GR202" s="24"/>
      <c r="GS202" s="24"/>
      <c r="GT202" s="24"/>
      <c r="GU202" s="24"/>
      <c r="GV202" s="24"/>
      <c r="GW202" s="24"/>
      <c r="GX202" s="24"/>
      <c r="GY202" s="24"/>
      <c r="GZ202" s="24"/>
      <c r="HA202" s="24"/>
      <c r="HB202" s="24"/>
      <c r="HC202" s="24"/>
      <c r="HD202" s="24"/>
      <c r="HE202" s="24"/>
      <c r="HF202" s="24"/>
      <c r="HG202" s="24"/>
      <c r="HH202" s="24"/>
      <c r="HI202" s="24"/>
      <c r="HJ202" s="24"/>
      <c r="HK202" s="24"/>
      <c r="HL202" s="24"/>
      <c r="HM202" s="24"/>
      <c r="HN202" s="24"/>
      <c r="HO202" s="24"/>
      <c r="HP202" s="24"/>
      <c r="HQ202" s="24"/>
      <c r="HR202" s="24"/>
      <c r="HS202" s="24"/>
      <c r="HT202" s="24"/>
      <c r="HU202" s="24"/>
      <c r="HV202" s="24"/>
      <c r="HW202" s="24"/>
    </row>
    <row r="203" spans="1:231" ht="28.5" customHeight="1" x14ac:dyDescent="0.2">
      <c r="A203" s="7" t="s">
        <v>361</v>
      </c>
      <c r="B203" s="25"/>
      <c r="C203" s="26" t="s">
        <v>96</v>
      </c>
      <c r="D203" s="19">
        <f>SUM(D204:D205)</f>
        <v>1432.8</v>
      </c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  <c r="BP203" s="46"/>
      <c r="BQ203" s="46"/>
      <c r="BR203" s="46"/>
      <c r="BS203" s="46"/>
      <c r="BT203" s="46"/>
      <c r="BU203" s="46"/>
      <c r="BV203" s="46"/>
      <c r="BW203" s="46"/>
      <c r="BX203" s="46"/>
      <c r="BY203" s="46"/>
      <c r="BZ203" s="46"/>
      <c r="CA203" s="46"/>
      <c r="CB203" s="46"/>
      <c r="CC203" s="46"/>
      <c r="CD203" s="46"/>
      <c r="CE203" s="46"/>
      <c r="CF203" s="46"/>
      <c r="CG203" s="46"/>
      <c r="CH203" s="46"/>
      <c r="CI203" s="46"/>
      <c r="CJ203" s="46"/>
      <c r="CK203" s="46"/>
      <c r="CL203" s="46"/>
      <c r="CM203" s="46"/>
      <c r="CN203" s="46"/>
      <c r="CO203" s="46"/>
      <c r="CP203" s="46"/>
      <c r="CQ203" s="46"/>
      <c r="CR203" s="46"/>
      <c r="CS203" s="46"/>
      <c r="CT203" s="46"/>
      <c r="CU203" s="46"/>
      <c r="CV203" s="46"/>
      <c r="CW203" s="46"/>
      <c r="CX203" s="46"/>
      <c r="CY203" s="46"/>
      <c r="CZ203" s="46"/>
      <c r="DA203" s="46"/>
      <c r="DB203" s="46"/>
      <c r="DC203" s="46"/>
      <c r="DD203" s="46"/>
      <c r="DE203" s="46"/>
      <c r="DF203" s="46"/>
      <c r="DG203" s="46"/>
      <c r="DH203" s="46"/>
      <c r="DI203" s="46"/>
      <c r="DJ203" s="46"/>
      <c r="DK203" s="46"/>
      <c r="DL203" s="46"/>
      <c r="DM203" s="46"/>
      <c r="DN203" s="46"/>
      <c r="DO203" s="46"/>
      <c r="DP203" s="46"/>
      <c r="DQ203" s="46"/>
      <c r="DR203" s="46"/>
      <c r="DS203" s="46"/>
      <c r="DT203" s="46"/>
      <c r="DU203" s="46"/>
      <c r="DV203" s="46"/>
      <c r="DW203" s="46"/>
      <c r="DX203" s="46"/>
      <c r="DY203" s="46"/>
      <c r="DZ203" s="46"/>
      <c r="EA203" s="46"/>
      <c r="EB203" s="46"/>
      <c r="EC203" s="46"/>
      <c r="ED203" s="46"/>
      <c r="EE203" s="46"/>
      <c r="EF203" s="46"/>
      <c r="EG203" s="46"/>
      <c r="EH203" s="46"/>
      <c r="EI203" s="46"/>
      <c r="EJ203" s="46"/>
      <c r="EK203" s="46"/>
      <c r="EL203" s="46"/>
      <c r="EM203" s="46"/>
      <c r="EN203" s="46"/>
      <c r="EO203" s="46"/>
      <c r="EP203" s="46"/>
      <c r="EQ203" s="46"/>
      <c r="ER203" s="46"/>
      <c r="ES203" s="46"/>
      <c r="ET203" s="46"/>
      <c r="EU203" s="46"/>
      <c r="EV203" s="46"/>
      <c r="EW203" s="46"/>
      <c r="EX203" s="46"/>
      <c r="EY203" s="46"/>
      <c r="EZ203" s="46"/>
      <c r="FA203" s="46"/>
      <c r="FB203" s="46"/>
      <c r="FC203" s="46"/>
      <c r="FD203" s="46"/>
      <c r="FE203" s="46"/>
      <c r="FF203" s="46"/>
      <c r="FG203" s="46"/>
      <c r="FH203" s="46"/>
      <c r="FI203" s="46"/>
      <c r="FJ203" s="46"/>
      <c r="FK203" s="46"/>
      <c r="FL203" s="46"/>
      <c r="FM203" s="46"/>
      <c r="FN203" s="46"/>
      <c r="FO203" s="46"/>
      <c r="FP203" s="46"/>
      <c r="FQ203" s="46"/>
      <c r="FR203" s="46"/>
      <c r="FS203" s="46"/>
      <c r="FT203" s="46"/>
      <c r="FU203" s="46"/>
      <c r="FV203" s="46"/>
      <c r="FW203" s="46"/>
      <c r="FX203" s="46"/>
      <c r="FY203" s="46"/>
      <c r="FZ203" s="46"/>
      <c r="GA203" s="46"/>
      <c r="GB203" s="46"/>
      <c r="GC203" s="46"/>
      <c r="GD203" s="46"/>
      <c r="GE203" s="46"/>
      <c r="GF203" s="46"/>
      <c r="GG203" s="46"/>
      <c r="GH203" s="46"/>
      <c r="GI203" s="46"/>
      <c r="GJ203" s="46"/>
      <c r="GK203" s="46"/>
      <c r="GL203" s="46"/>
      <c r="GM203" s="46"/>
      <c r="GN203" s="46"/>
      <c r="GO203" s="46"/>
      <c r="GP203" s="46"/>
      <c r="GQ203" s="46"/>
      <c r="GR203" s="46"/>
      <c r="GS203" s="46"/>
      <c r="GT203" s="46"/>
      <c r="GU203" s="46"/>
      <c r="GV203" s="46"/>
      <c r="GW203" s="46"/>
      <c r="GX203" s="46"/>
      <c r="GY203" s="46"/>
      <c r="GZ203" s="46"/>
      <c r="HA203" s="46"/>
      <c r="HB203" s="46"/>
      <c r="HC203" s="46"/>
      <c r="HD203" s="46"/>
      <c r="HE203" s="46"/>
      <c r="HF203" s="46"/>
      <c r="HG203" s="46"/>
      <c r="HH203" s="46"/>
      <c r="HI203" s="46"/>
      <c r="HJ203" s="46"/>
      <c r="HK203" s="46"/>
      <c r="HL203" s="46"/>
      <c r="HM203" s="46"/>
      <c r="HN203" s="46"/>
      <c r="HO203" s="46"/>
      <c r="HP203" s="46"/>
      <c r="HQ203" s="46"/>
      <c r="HR203" s="46"/>
      <c r="HS203" s="46"/>
      <c r="HT203" s="46"/>
      <c r="HU203" s="46"/>
      <c r="HV203" s="46"/>
      <c r="HW203" s="46"/>
    </row>
    <row r="204" spans="1:231" ht="42" customHeight="1" x14ac:dyDescent="0.2">
      <c r="A204" s="7"/>
      <c r="B204" s="25" t="s">
        <v>283</v>
      </c>
      <c r="C204" s="26" t="s">
        <v>284</v>
      </c>
      <c r="D204" s="19">
        <v>1384.7</v>
      </c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  <c r="FJ204" s="24"/>
      <c r="FK204" s="24"/>
      <c r="FL204" s="24"/>
      <c r="FM204" s="24"/>
      <c r="FN204" s="24"/>
      <c r="FO204" s="24"/>
      <c r="FP204" s="24"/>
      <c r="FQ204" s="24"/>
      <c r="FR204" s="24"/>
      <c r="FS204" s="24"/>
      <c r="FT204" s="24"/>
      <c r="FU204" s="24"/>
      <c r="FV204" s="24"/>
      <c r="FW204" s="24"/>
      <c r="FX204" s="24"/>
      <c r="FY204" s="24"/>
      <c r="FZ204" s="24"/>
      <c r="GA204" s="24"/>
      <c r="GB204" s="24"/>
      <c r="GC204" s="24"/>
      <c r="GD204" s="24"/>
      <c r="GE204" s="24"/>
      <c r="GF204" s="24"/>
      <c r="GG204" s="24"/>
      <c r="GH204" s="24"/>
      <c r="GI204" s="24"/>
      <c r="GJ204" s="24"/>
      <c r="GK204" s="24"/>
      <c r="GL204" s="24"/>
      <c r="GM204" s="24"/>
      <c r="GN204" s="24"/>
      <c r="GO204" s="24"/>
      <c r="GP204" s="24"/>
      <c r="GQ204" s="24"/>
      <c r="GR204" s="24"/>
      <c r="GS204" s="24"/>
      <c r="GT204" s="24"/>
      <c r="GU204" s="24"/>
      <c r="GV204" s="24"/>
      <c r="GW204" s="24"/>
      <c r="GX204" s="24"/>
      <c r="GY204" s="24"/>
      <c r="GZ204" s="24"/>
      <c r="HA204" s="24"/>
      <c r="HB204" s="24"/>
      <c r="HC204" s="24"/>
      <c r="HD204" s="24"/>
      <c r="HE204" s="24"/>
      <c r="HF204" s="24"/>
      <c r="HG204" s="24"/>
      <c r="HH204" s="24"/>
      <c r="HI204" s="24"/>
      <c r="HJ204" s="24"/>
      <c r="HK204" s="24"/>
      <c r="HL204" s="24"/>
      <c r="HM204" s="24"/>
      <c r="HN204" s="24"/>
      <c r="HO204" s="24"/>
      <c r="HP204" s="24"/>
      <c r="HQ204" s="24"/>
      <c r="HR204" s="24"/>
      <c r="HS204" s="24"/>
      <c r="HT204" s="24"/>
      <c r="HU204" s="24"/>
      <c r="HV204" s="24"/>
      <c r="HW204" s="24"/>
    </row>
    <row r="205" spans="1:231" ht="27.75" customHeight="1" x14ac:dyDescent="0.2">
      <c r="A205" s="7"/>
      <c r="B205" s="25" t="s">
        <v>285</v>
      </c>
      <c r="C205" s="26" t="s">
        <v>286</v>
      </c>
      <c r="D205" s="19">
        <v>48.1</v>
      </c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  <c r="FJ205" s="24"/>
      <c r="FK205" s="24"/>
      <c r="FL205" s="24"/>
      <c r="FM205" s="24"/>
      <c r="FN205" s="24"/>
      <c r="FO205" s="24"/>
      <c r="FP205" s="24"/>
      <c r="FQ205" s="24"/>
      <c r="FR205" s="24"/>
      <c r="FS205" s="24"/>
      <c r="FT205" s="24"/>
      <c r="FU205" s="24"/>
      <c r="FV205" s="24"/>
      <c r="FW205" s="24"/>
      <c r="FX205" s="24"/>
      <c r="FY205" s="24"/>
      <c r="FZ205" s="24"/>
      <c r="GA205" s="24"/>
      <c r="GB205" s="24"/>
      <c r="GC205" s="24"/>
      <c r="GD205" s="24"/>
      <c r="GE205" s="24"/>
      <c r="GF205" s="24"/>
      <c r="GG205" s="24"/>
      <c r="GH205" s="24"/>
      <c r="GI205" s="24"/>
      <c r="GJ205" s="24"/>
      <c r="GK205" s="24"/>
      <c r="GL205" s="24"/>
      <c r="GM205" s="24"/>
      <c r="GN205" s="24"/>
      <c r="GO205" s="24"/>
      <c r="GP205" s="24"/>
      <c r="GQ205" s="24"/>
      <c r="GR205" s="24"/>
      <c r="GS205" s="24"/>
      <c r="GT205" s="24"/>
      <c r="GU205" s="24"/>
      <c r="GV205" s="24"/>
      <c r="GW205" s="24"/>
      <c r="GX205" s="24"/>
      <c r="GY205" s="24"/>
      <c r="GZ205" s="24"/>
      <c r="HA205" s="24"/>
      <c r="HB205" s="24"/>
      <c r="HC205" s="24"/>
      <c r="HD205" s="24"/>
      <c r="HE205" s="24"/>
      <c r="HF205" s="24"/>
      <c r="HG205" s="24"/>
      <c r="HH205" s="24"/>
      <c r="HI205" s="24"/>
      <c r="HJ205" s="24"/>
      <c r="HK205" s="24"/>
      <c r="HL205" s="24"/>
      <c r="HM205" s="24"/>
      <c r="HN205" s="24"/>
      <c r="HO205" s="24"/>
      <c r="HP205" s="24"/>
      <c r="HQ205" s="24"/>
      <c r="HR205" s="24"/>
      <c r="HS205" s="24"/>
      <c r="HT205" s="24"/>
      <c r="HU205" s="24"/>
      <c r="HV205" s="24"/>
      <c r="HW205" s="24"/>
    </row>
    <row r="206" spans="1:231" ht="41.25" customHeight="1" x14ac:dyDescent="0.2">
      <c r="A206" s="7" t="s">
        <v>362</v>
      </c>
      <c r="B206" s="25"/>
      <c r="C206" s="26" t="s">
        <v>98</v>
      </c>
      <c r="D206" s="19">
        <f>D207</f>
        <v>3141.395</v>
      </c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</row>
    <row r="207" spans="1:231" ht="29.25" customHeight="1" x14ac:dyDescent="0.2">
      <c r="A207" s="7" t="s">
        <v>363</v>
      </c>
      <c r="B207" s="25"/>
      <c r="C207" s="26" t="s">
        <v>364</v>
      </c>
      <c r="D207" s="19">
        <f>D208+D210+D212</f>
        <v>3141.395</v>
      </c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</row>
    <row r="208" spans="1:231" ht="40.5" customHeight="1" x14ac:dyDescent="0.2">
      <c r="A208" s="7" t="s">
        <v>365</v>
      </c>
      <c r="B208" s="25"/>
      <c r="C208" s="26" t="s">
        <v>99</v>
      </c>
      <c r="D208" s="19">
        <f>D209</f>
        <v>133</v>
      </c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  <c r="CA208" s="43"/>
      <c r="CB208" s="43"/>
      <c r="CC208" s="43"/>
      <c r="CD208" s="43"/>
      <c r="CE208" s="43"/>
      <c r="CF208" s="43"/>
      <c r="CG208" s="43"/>
      <c r="CH208" s="43"/>
      <c r="CI208" s="43"/>
      <c r="CJ208" s="43"/>
      <c r="CK208" s="43"/>
      <c r="CL208" s="43"/>
      <c r="CM208" s="43"/>
      <c r="CN208" s="43"/>
      <c r="CO208" s="43"/>
      <c r="CP208" s="43"/>
      <c r="CQ208" s="43"/>
      <c r="CR208" s="43"/>
      <c r="CS208" s="43"/>
      <c r="CT208" s="43"/>
      <c r="CU208" s="43"/>
      <c r="CV208" s="43"/>
      <c r="CW208" s="43"/>
      <c r="CX208" s="43"/>
      <c r="CY208" s="43"/>
      <c r="CZ208" s="43"/>
      <c r="DA208" s="43"/>
      <c r="DB208" s="43"/>
      <c r="DC208" s="43"/>
      <c r="DD208" s="43"/>
      <c r="DE208" s="43"/>
      <c r="DF208" s="43"/>
      <c r="DG208" s="43"/>
      <c r="DH208" s="43"/>
      <c r="DI208" s="43"/>
      <c r="DJ208" s="43"/>
      <c r="DK208" s="43"/>
      <c r="DL208" s="43"/>
      <c r="DM208" s="43"/>
      <c r="DN208" s="43"/>
      <c r="DO208" s="43"/>
      <c r="DP208" s="43"/>
      <c r="DQ208" s="43"/>
      <c r="DR208" s="43"/>
      <c r="DS208" s="43"/>
      <c r="DT208" s="43"/>
      <c r="DU208" s="43"/>
      <c r="DV208" s="43"/>
      <c r="DW208" s="43"/>
      <c r="DX208" s="43"/>
      <c r="DY208" s="43"/>
      <c r="DZ208" s="43"/>
      <c r="EA208" s="43"/>
      <c r="EB208" s="43"/>
      <c r="EC208" s="43"/>
      <c r="ED208" s="43"/>
      <c r="EE208" s="43"/>
      <c r="EF208" s="43"/>
      <c r="EG208" s="43"/>
      <c r="EH208" s="43"/>
      <c r="EI208" s="43"/>
      <c r="EJ208" s="43"/>
      <c r="EK208" s="43"/>
      <c r="EL208" s="43"/>
      <c r="EM208" s="43"/>
      <c r="EN208" s="43"/>
      <c r="EO208" s="43"/>
      <c r="EP208" s="43"/>
      <c r="EQ208" s="43"/>
      <c r="ER208" s="43"/>
      <c r="ES208" s="43"/>
      <c r="ET208" s="43"/>
      <c r="EU208" s="43"/>
      <c r="EV208" s="43"/>
      <c r="EW208" s="43"/>
      <c r="EX208" s="43"/>
      <c r="EY208" s="43"/>
      <c r="EZ208" s="43"/>
      <c r="FA208" s="43"/>
      <c r="FB208" s="43"/>
      <c r="FC208" s="43"/>
      <c r="FD208" s="43"/>
      <c r="FE208" s="43"/>
      <c r="FF208" s="43"/>
      <c r="FG208" s="43"/>
      <c r="FH208" s="43"/>
      <c r="FI208" s="43"/>
      <c r="FJ208" s="43"/>
      <c r="FK208" s="43"/>
      <c r="FL208" s="43"/>
      <c r="FM208" s="43"/>
      <c r="FN208" s="43"/>
      <c r="FO208" s="43"/>
      <c r="FP208" s="43"/>
      <c r="FQ208" s="43"/>
      <c r="FR208" s="43"/>
      <c r="FS208" s="43"/>
      <c r="FT208" s="43"/>
      <c r="FU208" s="43"/>
      <c r="FV208" s="43"/>
      <c r="FW208" s="43"/>
      <c r="FX208" s="43"/>
      <c r="FY208" s="43"/>
      <c r="FZ208" s="43"/>
      <c r="GA208" s="43"/>
      <c r="GB208" s="43"/>
      <c r="GC208" s="43"/>
      <c r="GD208" s="43"/>
      <c r="GE208" s="43"/>
      <c r="GF208" s="43"/>
      <c r="GG208" s="43"/>
      <c r="GH208" s="43"/>
      <c r="GI208" s="43"/>
      <c r="GJ208" s="43"/>
      <c r="GK208" s="43"/>
      <c r="GL208" s="43"/>
      <c r="GM208" s="43"/>
      <c r="GN208" s="43"/>
      <c r="GO208" s="43"/>
      <c r="GP208" s="43"/>
      <c r="GQ208" s="43"/>
      <c r="GR208" s="43"/>
      <c r="GS208" s="43"/>
      <c r="GT208" s="43"/>
      <c r="GU208" s="43"/>
      <c r="GV208" s="43"/>
      <c r="GW208" s="43"/>
      <c r="GX208" s="43"/>
      <c r="GY208" s="43"/>
      <c r="GZ208" s="43"/>
      <c r="HA208" s="43"/>
      <c r="HB208" s="43"/>
      <c r="HC208" s="43"/>
      <c r="HD208" s="43"/>
      <c r="HE208" s="43"/>
      <c r="HF208" s="43"/>
      <c r="HG208" s="43"/>
      <c r="HH208" s="43"/>
      <c r="HI208" s="43"/>
      <c r="HJ208" s="43"/>
      <c r="HK208" s="43"/>
      <c r="HL208" s="43"/>
      <c r="HM208" s="43"/>
      <c r="HN208" s="43"/>
      <c r="HO208" s="43"/>
      <c r="HP208" s="43"/>
      <c r="HQ208" s="43"/>
      <c r="HR208" s="43"/>
      <c r="HS208" s="43"/>
      <c r="HT208" s="43"/>
      <c r="HU208" s="43"/>
      <c r="HV208" s="43"/>
      <c r="HW208" s="43"/>
    </row>
    <row r="209" spans="1:231" ht="27.75" customHeight="1" x14ac:dyDescent="0.2">
      <c r="A209" s="7"/>
      <c r="B209" s="25" t="s">
        <v>285</v>
      </c>
      <c r="C209" s="26" t="s">
        <v>286</v>
      </c>
      <c r="D209" s="19">
        <v>133</v>
      </c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  <c r="CI209" s="44"/>
      <c r="CJ209" s="44"/>
      <c r="CK209" s="44"/>
      <c r="CL209" s="44"/>
      <c r="CM209" s="44"/>
      <c r="CN209" s="44"/>
      <c r="CO209" s="44"/>
      <c r="CP209" s="44"/>
      <c r="CQ209" s="44"/>
      <c r="CR209" s="44"/>
      <c r="CS209" s="44"/>
      <c r="CT209" s="44"/>
      <c r="CU209" s="44"/>
      <c r="CV209" s="44"/>
      <c r="CW209" s="44"/>
      <c r="CX209" s="44"/>
      <c r="CY209" s="44"/>
      <c r="CZ209" s="44"/>
      <c r="DA209" s="44"/>
      <c r="DB209" s="44"/>
      <c r="DC209" s="44"/>
      <c r="DD209" s="44"/>
      <c r="DE209" s="44"/>
      <c r="DF209" s="44"/>
      <c r="DG209" s="44"/>
      <c r="DH209" s="44"/>
      <c r="DI209" s="44"/>
      <c r="DJ209" s="44"/>
      <c r="DK209" s="44"/>
      <c r="DL209" s="44"/>
      <c r="DM209" s="44"/>
      <c r="DN209" s="44"/>
      <c r="DO209" s="44"/>
      <c r="DP209" s="44"/>
      <c r="DQ209" s="44"/>
      <c r="DR209" s="44"/>
      <c r="DS209" s="44"/>
      <c r="DT209" s="44"/>
      <c r="DU209" s="44"/>
      <c r="DV209" s="44"/>
      <c r="DW209" s="44"/>
      <c r="DX209" s="44"/>
      <c r="DY209" s="44"/>
      <c r="DZ209" s="44"/>
      <c r="EA209" s="44"/>
      <c r="EB209" s="44"/>
      <c r="EC209" s="44"/>
      <c r="ED209" s="44"/>
      <c r="EE209" s="44"/>
      <c r="EF209" s="44"/>
      <c r="EG209" s="44"/>
      <c r="EH209" s="44"/>
      <c r="EI209" s="44"/>
      <c r="EJ209" s="44"/>
      <c r="EK209" s="44"/>
      <c r="EL209" s="44"/>
      <c r="EM209" s="44"/>
      <c r="EN209" s="44"/>
      <c r="EO209" s="44"/>
      <c r="EP209" s="44"/>
      <c r="EQ209" s="44"/>
      <c r="ER209" s="44"/>
      <c r="ES209" s="44"/>
      <c r="ET209" s="44"/>
      <c r="EU209" s="44"/>
      <c r="EV209" s="44"/>
      <c r="EW209" s="44"/>
      <c r="EX209" s="44"/>
      <c r="EY209" s="44"/>
      <c r="EZ209" s="44"/>
      <c r="FA209" s="44"/>
      <c r="FB209" s="44"/>
      <c r="FC209" s="44"/>
      <c r="FD209" s="44"/>
      <c r="FE209" s="44"/>
      <c r="FF209" s="44"/>
      <c r="FG209" s="44"/>
      <c r="FH209" s="44"/>
      <c r="FI209" s="44"/>
      <c r="FJ209" s="44"/>
      <c r="FK209" s="44"/>
      <c r="FL209" s="44"/>
      <c r="FM209" s="44"/>
      <c r="FN209" s="44"/>
      <c r="FO209" s="44"/>
      <c r="FP209" s="44"/>
      <c r="FQ209" s="44"/>
      <c r="FR209" s="44"/>
      <c r="FS209" s="44"/>
      <c r="FT209" s="44"/>
      <c r="FU209" s="44"/>
      <c r="FV209" s="44"/>
      <c r="FW209" s="44"/>
      <c r="FX209" s="44"/>
      <c r="FY209" s="44"/>
      <c r="FZ209" s="44"/>
      <c r="GA209" s="44"/>
      <c r="GB209" s="44"/>
      <c r="GC209" s="44"/>
      <c r="GD209" s="44"/>
      <c r="GE209" s="44"/>
      <c r="GF209" s="44"/>
      <c r="GG209" s="44"/>
      <c r="GH209" s="44"/>
      <c r="GI209" s="44"/>
      <c r="GJ209" s="44"/>
      <c r="GK209" s="44"/>
      <c r="GL209" s="44"/>
      <c r="GM209" s="44"/>
      <c r="GN209" s="44"/>
      <c r="GO209" s="44"/>
      <c r="GP209" s="44"/>
      <c r="GQ209" s="44"/>
      <c r="GR209" s="44"/>
      <c r="GS209" s="44"/>
      <c r="GT209" s="44"/>
      <c r="GU209" s="44"/>
      <c r="GV209" s="44"/>
      <c r="GW209" s="44"/>
      <c r="GX209" s="44"/>
      <c r="GY209" s="44"/>
      <c r="GZ209" s="44"/>
      <c r="HA209" s="44"/>
      <c r="HB209" s="44"/>
      <c r="HC209" s="44"/>
      <c r="HD209" s="44"/>
      <c r="HE209" s="44"/>
      <c r="HF209" s="44"/>
      <c r="HG209" s="44"/>
      <c r="HH209" s="44"/>
      <c r="HI209" s="44"/>
      <c r="HJ209" s="44"/>
      <c r="HK209" s="44"/>
      <c r="HL209" s="44"/>
      <c r="HM209" s="44"/>
      <c r="HN209" s="44"/>
      <c r="HO209" s="44"/>
      <c r="HP209" s="44"/>
      <c r="HQ209" s="44"/>
      <c r="HR209" s="44"/>
      <c r="HS209" s="44"/>
      <c r="HT209" s="44"/>
      <c r="HU209" s="44"/>
      <c r="HV209" s="44"/>
      <c r="HW209" s="44"/>
    </row>
    <row r="210" spans="1:231" ht="27.75" customHeight="1" x14ac:dyDescent="0.2">
      <c r="A210" s="7" t="s">
        <v>366</v>
      </c>
      <c r="B210" s="25"/>
      <c r="C210" s="26" t="s">
        <v>100</v>
      </c>
      <c r="D210" s="19">
        <f>D211</f>
        <v>154.77000000000001</v>
      </c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3"/>
      <c r="BQ210" s="43"/>
      <c r="BR210" s="43"/>
      <c r="BS210" s="43"/>
      <c r="BT210" s="43"/>
      <c r="BU210" s="43"/>
      <c r="BV210" s="43"/>
      <c r="BW210" s="43"/>
      <c r="BX210" s="43"/>
      <c r="BY210" s="43"/>
      <c r="BZ210" s="43"/>
      <c r="CA210" s="43"/>
      <c r="CB210" s="43"/>
      <c r="CC210" s="43"/>
      <c r="CD210" s="43"/>
      <c r="CE210" s="43"/>
      <c r="CF210" s="43"/>
      <c r="CG210" s="43"/>
      <c r="CH210" s="43"/>
      <c r="CI210" s="43"/>
      <c r="CJ210" s="43"/>
      <c r="CK210" s="43"/>
      <c r="CL210" s="43"/>
      <c r="CM210" s="43"/>
      <c r="CN210" s="43"/>
      <c r="CO210" s="43"/>
      <c r="CP210" s="43"/>
      <c r="CQ210" s="43"/>
      <c r="CR210" s="43"/>
      <c r="CS210" s="43"/>
      <c r="CT210" s="43"/>
      <c r="CU210" s="43"/>
      <c r="CV210" s="43"/>
      <c r="CW210" s="43"/>
      <c r="CX210" s="43"/>
      <c r="CY210" s="43"/>
      <c r="CZ210" s="43"/>
      <c r="DA210" s="43"/>
      <c r="DB210" s="43"/>
      <c r="DC210" s="43"/>
      <c r="DD210" s="43"/>
      <c r="DE210" s="43"/>
      <c r="DF210" s="43"/>
      <c r="DG210" s="43"/>
      <c r="DH210" s="43"/>
      <c r="DI210" s="43"/>
      <c r="DJ210" s="43"/>
      <c r="DK210" s="43"/>
      <c r="DL210" s="43"/>
      <c r="DM210" s="43"/>
      <c r="DN210" s="43"/>
      <c r="DO210" s="43"/>
      <c r="DP210" s="43"/>
      <c r="DQ210" s="43"/>
      <c r="DR210" s="43"/>
      <c r="DS210" s="43"/>
      <c r="DT210" s="43"/>
      <c r="DU210" s="43"/>
      <c r="DV210" s="43"/>
      <c r="DW210" s="43"/>
      <c r="DX210" s="43"/>
      <c r="DY210" s="43"/>
      <c r="DZ210" s="43"/>
      <c r="EA210" s="43"/>
      <c r="EB210" s="43"/>
      <c r="EC210" s="43"/>
      <c r="ED210" s="43"/>
      <c r="EE210" s="43"/>
      <c r="EF210" s="43"/>
      <c r="EG210" s="43"/>
      <c r="EH210" s="43"/>
      <c r="EI210" s="43"/>
      <c r="EJ210" s="43"/>
      <c r="EK210" s="43"/>
      <c r="EL210" s="43"/>
      <c r="EM210" s="43"/>
      <c r="EN210" s="43"/>
      <c r="EO210" s="43"/>
      <c r="EP210" s="43"/>
      <c r="EQ210" s="43"/>
      <c r="ER210" s="43"/>
      <c r="ES210" s="43"/>
      <c r="ET210" s="43"/>
      <c r="EU210" s="43"/>
      <c r="EV210" s="43"/>
      <c r="EW210" s="43"/>
      <c r="EX210" s="43"/>
      <c r="EY210" s="43"/>
      <c r="EZ210" s="43"/>
      <c r="FA210" s="43"/>
      <c r="FB210" s="43"/>
      <c r="FC210" s="43"/>
      <c r="FD210" s="43"/>
      <c r="FE210" s="43"/>
      <c r="FF210" s="43"/>
      <c r="FG210" s="43"/>
      <c r="FH210" s="43"/>
      <c r="FI210" s="43"/>
      <c r="FJ210" s="43"/>
      <c r="FK210" s="43"/>
      <c r="FL210" s="43"/>
      <c r="FM210" s="43"/>
      <c r="FN210" s="43"/>
      <c r="FO210" s="43"/>
      <c r="FP210" s="43"/>
      <c r="FQ210" s="43"/>
      <c r="FR210" s="43"/>
      <c r="FS210" s="43"/>
      <c r="FT210" s="43"/>
      <c r="FU210" s="43"/>
      <c r="FV210" s="43"/>
      <c r="FW210" s="43"/>
      <c r="FX210" s="43"/>
      <c r="FY210" s="43"/>
      <c r="FZ210" s="43"/>
      <c r="GA210" s="43"/>
      <c r="GB210" s="43"/>
      <c r="GC210" s="43"/>
      <c r="GD210" s="43"/>
      <c r="GE210" s="43"/>
      <c r="GF210" s="43"/>
      <c r="GG210" s="43"/>
      <c r="GH210" s="43"/>
      <c r="GI210" s="43"/>
      <c r="GJ210" s="43"/>
      <c r="GK210" s="43"/>
      <c r="GL210" s="43"/>
      <c r="GM210" s="43"/>
      <c r="GN210" s="43"/>
      <c r="GO210" s="43"/>
      <c r="GP210" s="43"/>
      <c r="GQ210" s="43"/>
      <c r="GR210" s="43"/>
      <c r="GS210" s="43"/>
      <c r="GT210" s="43"/>
      <c r="GU210" s="43"/>
      <c r="GV210" s="43"/>
      <c r="GW210" s="43"/>
      <c r="GX210" s="43"/>
      <c r="GY210" s="43"/>
      <c r="GZ210" s="43"/>
      <c r="HA210" s="43"/>
      <c r="HB210" s="43"/>
      <c r="HC210" s="43"/>
      <c r="HD210" s="43"/>
      <c r="HE210" s="43"/>
      <c r="HF210" s="43"/>
      <c r="HG210" s="43"/>
      <c r="HH210" s="43"/>
      <c r="HI210" s="43"/>
      <c r="HJ210" s="43"/>
      <c r="HK210" s="43"/>
      <c r="HL210" s="43"/>
      <c r="HM210" s="43"/>
      <c r="HN210" s="43"/>
      <c r="HO210" s="43"/>
      <c r="HP210" s="43"/>
      <c r="HQ210" s="43"/>
      <c r="HR210" s="43"/>
      <c r="HS210" s="43"/>
      <c r="HT210" s="43"/>
      <c r="HU210" s="43"/>
      <c r="HV210" s="43"/>
      <c r="HW210" s="43"/>
    </row>
    <row r="211" spans="1:231" ht="27.75" customHeight="1" x14ac:dyDescent="0.2">
      <c r="A211" s="7"/>
      <c r="B211" s="25" t="s">
        <v>285</v>
      </c>
      <c r="C211" s="26" t="s">
        <v>286</v>
      </c>
      <c r="D211" s="19">
        <v>154.77000000000001</v>
      </c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  <c r="CI211" s="44"/>
      <c r="CJ211" s="44"/>
      <c r="CK211" s="44"/>
      <c r="CL211" s="44"/>
      <c r="CM211" s="44"/>
      <c r="CN211" s="44"/>
      <c r="CO211" s="44"/>
      <c r="CP211" s="44"/>
      <c r="CQ211" s="44"/>
      <c r="CR211" s="44"/>
      <c r="CS211" s="44"/>
      <c r="CT211" s="44"/>
      <c r="CU211" s="44"/>
      <c r="CV211" s="44"/>
      <c r="CW211" s="44"/>
      <c r="CX211" s="44"/>
      <c r="CY211" s="44"/>
      <c r="CZ211" s="44"/>
      <c r="DA211" s="44"/>
      <c r="DB211" s="44"/>
      <c r="DC211" s="44"/>
      <c r="DD211" s="44"/>
      <c r="DE211" s="44"/>
      <c r="DF211" s="44"/>
      <c r="DG211" s="44"/>
      <c r="DH211" s="44"/>
      <c r="DI211" s="44"/>
      <c r="DJ211" s="44"/>
      <c r="DK211" s="44"/>
      <c r="DL211" s="44"/>
      <c r="DM211" s="44"/>
      <c r="DN211" s="44"/>
      <c r="DO211" s="44"/>
      <c r="DP211" s="44"/>
      <c r="DQ211" s="44"/>
      <c r="DR211" s="44"/>
      <c r="DS211" s="44"/>
      <c r="DT211" s="44"/>
      <c r="DU211" s="44"/>
      <c r="DV211" s="44"/>
      <c r="DW211" s="44"/>
      <c r="DX211" s="44"/>
      <c r="DY211" s="44"/>
      <c r="DZ211" s="44"/>
      <c r="EA211" s="44"/>
      <c r="EB211" s="44"/>
      <c r="EC211" s="44"/>
      <c r="ED211" s="44"/>
      <c r="EE211" s="44"/>
      <c r="EF211" s="44"/>
      <c r="EG211" s="44"/>
      <c r="EH211" s="44"/>
      <c r="EI211" s="44"/>
      <c r="EJ211" s="44"/>
      <c r="EK211" s="44"/>
      <c r="EL211" s="44"/>
      <c r="EM211" s="44"/>
      <c r="EN211" s="44"/>
      <c r="EO211" s="44"/>
      <c r="EP211" s="44"/>
      <c r="EQ211" s="44"/>
      <c r="ER211" s="44"/>
      <c r="ES211" s="44"/>
      <c r="ET211" s="44"/>
      <c r="EU211" s="44"/>
      <c r="EV211" s="44"/>
      <c r="EW211" s="44"/>
      <c r="EX211" s="44"/>
      <c r="EY211" s="44"/>
      <c r="EZ211" s="44"/>
      <c r="FA211" s="44"/>
      <c r="FB211" s="44"/>
      <c r="FC211" s="44"/>
      <c r="FD211" s="44"/>
      <c r="FE211" s="44"/>
      <c r="FF211" s="44"/>
      <c r="FG211" s="44"/>
      <c r="FH211" s="44"/>
      <c r="FI211" s="44"/>
      <c r="FJ211" s="44"/>
      <c r="FK211" s="44"/>
      <c r="FL211" s="44"/>
      <c r="FM211" s="44"/>
      <c r="FN211" s="44"/>
      <c r="FO211" s="44"/>
      <c r="FP211" s="44"/>
      <c r="FQ211" s="44"/>
      <c r="FR211" s="44"/>
      <c r="FS211" s="44"/>
      <c r="FT211" s="44"/>
      <c r="FU211" s="44"/>
      <c r="FV211" s="44"/>
      <c r="FW211" s="44"/>
      <c r="FX211" s="44"/>
      <c r="FY211" s="44"/>
      <c r="FZ211" s="44"/>
      <c r="GA211" s="44"/>
      <c r="GB211" s="44"/>
      <c r="GC211" s="44"/>
      <c r="GD211" s="44"/>
      <c r="GE211" s="44"/>
      <c r="GF211" s="44"/>
      <c r="GG211" s="44"/>
      <c r="GH211" s="44"/>
      <c r="GI211" s="44"/>
      <c r="GJ211" s="44"/>
      <c r="GK211" s="44"/>
      <c r="GL211" s="44"/>
      <c r="GM211" s="44"/>
      <c r="GN211" s="44"/>
      <c r="GO211" s="44"/>
      <c r="GP211" s="44"/>
      <c r="GQ211" s="44"/>
      <c r="GR211" s="44"/>
      <c r="GS211" s="44"/>
      <c r="GT211" s="44"/>
      <c r="GU211" s="44"/>
      <c r="GV211" s="44"/>
      <c r="GW211" s="44"/>
      <c r="GX211" s="44"/>
      <c r="GY211" s="44"/>
      <c r="GZ211" s="44"/>
      <c r="HA211" s="44"/>
      <c r="HB211" s="44"/>
      <c r="HC211" s="44"/>
      <c r="HD211" s="44"/>
      <c r="HE211" s="44"/>
      <c r="HF211" s="44"/>
      <c r="HG211" s="44"/>
      <c r="HH211" s="44"/>
      <c r="HI211" s="44"/>
      <c r="HJ211" s="44"/>
      <c r="HK211" s="44"/>
      <c r="HL211" s="44"/>
      <c r="HM211" s="44"/>
      <c r="HN211" s="44"/>
      <c r="HO211" s="44"/>
      <c r="HP211" s="44"/>
      <c r="HQ211" s="44"/>
      <c r="HR211" s="44"/>
      <c r="HS211" s="44"/>
      <c r="HT211" s="44"/>
      <c r="HU211" s="44"/>
      <c r="HV211" s="44"/>
      <c r="HW211" s="44"/>
    </row>
    <row r="212" spans="1:231" ht="15.75" customHeight="1" x14ac:dyDescent="0.2">
      <c r="A212" s="7" t="s">
        <v>367</v>
      </c>
      <c r="B212" s="25"/>
      <c r="C212" s="26" t="s">
        <v>101</v>
      </c>
      <c r="D212" s="19">
        <f>D213</f>
        <v>2853.625</v>
      </c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3"/>
      <c r="CO212" s="43"/>
      <c r="CP212" s="43"/>
      <c r="CQ212" s="43"/>
      <c r="CR212" s="43"/>
      <c r="CS212" s="43"/>
      <c r="CT212" s="43"/>
      <c r="CU212" s="43"/>
      <c r="CV212" s="43"/>
      <c r="CW212" s="43"/>
      <c r="CX212" s="43"/>
      <c r="CY212" s="43"/>
      <c r="CZ212" s="43"/>
      <c r="DA212" s="43"/>
      <c r="DB212" s="43"/>
      <c r="DC212" s="43"/>
      <c r="DD212" s="43"/>
      <c r="DE212" s="43"/>
      <c r="DF212" s="43"/>
      <c r="DG212" s="43"/>
      <c r="DH212" s="43"/>
      <c r="DI212" s="43"/>
      <c r="DJ212" s="43"/>
      <c r="DK212" s="43"/>
      <c r="DL212" s="43"/>
      <c r="DM212" s="43"/>
      <c r="DN212" s="43"/>
      <c r="DO212" s="43"/>
      <c r="DP212" s="43"/>
      <c r="DQ212" s="43"/>
      <c r="DR212" s="43"/>
      <c r="DS212" s="43"/>
      <c r="DT212" s="43"/>
      <c r="DU212" s="43"/>
      <c r="DV212" s="43"/>
      <c r="DW212" s="43"/>
      <c r="DX212" s="43"/>
      <c r="DY212" s="43"/>
      <c r="DZ212" s="43"/>
      <c r="EA212" s="43"/>
      <c r="EB212" s="43"/>
      <c r="EC212" s="43"/>
      <c r="ED212" s="43"/>
      <c r="EE212" s="43"/>
      <c r="EF212" s="43"/>
      <c r="EG212" s="43"/>
      <c r="EH212" s="43"/>
      <c r="EI212" s="43"/>
      <c r="EJ212" s="43"/>
      <c r="EK212" s="43"/>
      <c r="EL212" s="43"/>
      <c r="EM212" s="43"/>
      <c r="EN212" s="43"/>
      <c r="EO212" s="43"/>
      <c r="EP212" s="43"/>
      <c r="EQ212" s="43"/>
      <c r="ER212" s="43"/>
      <c r="ES212" s="43"/>
      <c r="ET212" s="43"/>
      <c r="EU212" s="43"/>
      <c r="EV212" s="43"/>
      <c r="EW212" s="43"/>
      <c r="EX212" s="43"/>
      <c r="EY212" s="43"/>
      <c r="EZ212" s="43"/>
      <c r="FA212" s="43"/>
      <c r="FB212" s="43"/>
      <c r="FC212" s="43"/>
      <c r="FD212" s="43"/>
      <c r="FE212" s="43"/>
      <c r="FF212" s="43"/>
      <c r="FG212" s="43"/>
      <c r="FH212" s="43"/>
      <c r="FI212" s="43"/>
      <c r="FJ212" s="43"/>
      <c r="FK212" s="43"/>
      <c r="FL212" s="43"/>
      <c r="FM212" s="43"/>
      <c r="FN212" s="43"/>
      <c r="FO212" s="43"/>
      <c r="FP212" s="43"/>
      <c r="FQ212" s="43"/>
      <c r="FR212" s="43"/>
      <c r="FS212" s="43"/>
      <c r="FT212" s="43"/>
      <c r="FU212" s="43"/>
      <c r="FV212" s="43"/>
      <c r="FW212" s="43"/>
      <c r="FX212" s="43"/>
      <c r="FY212" s="43"/>
      <c r="FZ212" s="43"/>
      <c r="GA212" s="43"/>
      <c r="GB212" s="43"/>
      <c r="GC212" s="43"/>
      <c r="GD212" s="43"/>
      <c r="GE212" s="43"/>
      <c r="GF212" s="43"/>
      <c r="GG212" s="43"/>
      <c r="GH212" s="43"/>
      <c r="GI212" s="43"/>
      <c r="GJ212" s="43"/>
      <c r="GK212" s="43"/>
      <c r="GL212" s="43"/>
      <c r="GM212" s="43"/>
      <c r="GN212" s="43"/>
      <c r="GO212" s="43"/>
      <c r="GP212" s="43"/>
      <c r="GQ212" s="43"/>
      <c r="GR212" s="43"/>
      <c r="GS212" s="43"/>
      <c r="GT212" s="43"/>
      <c r="GU212" s="43"/>
      <c r="GV212" s="43"/>
      <c r="GW212" s="43"/>
      <c r="GX212" s="43"/>
      <c r="GY212" s="43"/>
      <c r="GZ212" s="43"/>
      <c r="HA212" s="43"/>
      <c r="HB212" s="43"/>
      <c r="HC212" s="43"/>
      <c r="HD212" s="43"/>
      <c r="HE212" s="43"/>
      <c r="HF212" s="43"/>
      <c r="HG212" s="43"/>
      <c r="HH212" s="43"/>
      <c r="HI212" s="43"/>
      <c r="HJ212" s="43"/>
      <c r="HK212" s="43"/>
      <c r="HL212" s="43"/>
      <c r="HM212" s="43"/>
      <c r="HN212" s="43"/>
      <c r="HO212" s="43"/>
      <c r="HP212" s="43"/>
      <c r="HQ212" s="43"/>
      <c r="HR212" s="43"/>
      <c r="HS212" s="43"/>
      <c r="HT212" s="43"/>
      <c r="HU212" s="43"/>
      <c r="HV212" s="43"/>
      <c r="HW212" s="43"/>
    </row>
    <row r="213" spans="1:231" ht="27.75" customHeight="1" x14ac:dyDescent="0.2">
      <c r="A213" s="7"/>
      <c r="B213" s="25" t="s">
        <v>281</v>
      </c>
      <c r="C213" s="26" t="s">
        <v>282</v>
      </c>
      <c r="D213" s="19">
        <v>2853.625</v>
      </c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  <c r="CI213" s="44"/>
      <c r="CJ213" s="44"/>
      <c r="CK213" s="44"/>
      <c r="CL213" s="44"/>
      <c r="CM213" s="44"/>
      <c r="CN213" s="44"/>
      <c r="CO213" s="44"/>
      <c r="CP213" s="44"/>
      <c r="CQ213" s="44"/>
      <c r="CR213" s="44"/>
      <c r="CS213" s="44"/>
      <c r="CT213" s="44"/>
      <c r="CU213" s="44"/>
      <c r="CV213" s="44"/>
      <c r="CW213" s="44"/>
      <c r="CX213" s="44"/>
      <c r="CY213" s="44"/>
      <c r="CZ213" s="44"/>
      <c r="DA213" s="44"/>
      <c r="DB213" s="44"/>
      <c r="DC213" s="44"/>
      <c r="DD213" s="44"/>
      <c r="DE213" s="44"/>
      <c r="DF213" s="44"/>
      <c r="DG213" s="44"/>
      <c r="DH213" s="44"/>
      <c r="DI213" s="44"/>
      <c r="DJ213" s="44"/>
      <c r="DK213" s="44"/>
      <c r="DL213" s="44"/>
      <c r="DM213" s="44"/>
      <c r="DN213" s="44"/>
      <c r="DO213" s="44"/>
      <c r="DP213" s="44"/>
      <c r="DQ213" s="44"/>
      <c r="DR213" s="44"/>
      <c r="DS213" s="44"/>
      <c r="DT213" s="44"/>
      <c r="DU213" s="44"/>
      <c r="DV213" s="44"/>
      <c r="DW213" s="44"/>
      <c r="DX213" s="44"/>
      <c r="DY213" s="44"/>
      <c r="DZ213" s="44"/>
      <c r="EA213" s="44"/>
      <c r="EB213" s="44"/>
      <c r="EC213" s="44"/>
      <c r="ED213" s="44"/>
      <c r="EE213" s="44"/>
      <c r="EF213" s="44"/>
      <c r="EG213" s="44"/>
      <c r="EH213" s="44"/>
      <c r="EI213" s="44"/>
      <c r="EJ213" s="44"/>
      <c r="EK213" s="44"/>
      <c r="EL213" s="44"/>
      <c r="EM213" s="44"/>
      <c r="EN213" s="44"/>
      <c r="EO213" s="44"/>
      <c r="EP213" s="44"/>
      <c r="EQ213" s="44"/>
      <c r="ER213" s="44"/>
      <c r="ES213" s="44"/>
      <c r="ET213" s="44"/>
      <c r="EU213" s="44"/>
      <c r="EV213" s="44"/>
      <c r="EW213" s="44"/>
      <c r="EX213" s="44"/>
      <c r="EY213" s="44"/>
      <c r="EZ213" s="44"/>
      <c r="FA213" s="44"/>
      <c r="FB213" s="44"/>
      <c r="FC213" s="44"/>
      <c r="FD213" s="44"/>
      <c r="FE213" s="44"/>
      <c r="FF213" s="44"/>
      <c r="FG213" s="44"/>
      <c r="FH213" s="44"/>
      <c r="FI213" s="44"/>
      <c r="FJ213" s="44"/>
      <c r="FK213" s="44"/>
      <c r="FL213" s="44"/>
      <c r="FM213" s="44"/>
      <c r="FN213" s="44"/>
      <c r="FO213" s="44"/>
      <c r="FP213" s="44"/>
      <c r="FQ213" s="44"/>
      <c r="FR213" s="44"/>
      <c r="FS213" s="44"/>
      <c r="FT213" s="44"/>
      <c r="FU213" s="44"/>
      <c r="FV213" s="44"/>
      <c r="FW213" s="44"/>
      <c r="FX213" s="44"/>
      <c r="FY213" s="44"/>
      <c r="FZ213" s="44"/>
      <c r="GA213" s="44"/>
      <c r="GB213" s="44"/>
      <c r="GC213" s="44"/>
      <c r="GD213" s="44"/>
      <c r="GE213" s="44"/>
      <c r="GF213" s="44"/>
      <c r="GG213" s="44"/>
      <c r="GH213" s="44"/>
      <c r="GI213" s="44"/>
      <c r="GJ213" s="44"/>
      <c r="GK213" s="44"/>
      <c r="GL213" s="44"/>
      <c r="GM213" s="44"/>
      <c r="GN213" s="44"/>
      <c r="GO213" s="44"/>
      <c r="GP213" s="44"/>
      <c r="GQ213" s="44"/>
      <c r="GR213" s="44"/>
      <c r="GS213" s="44"/>
      <c r="GT213" s="44"/>
      <c r="GU213" s="44"/>
      <c r="GV213" s="44"/>
      <c r="GW213" s="44"/>
      <c r="GX213" s="44"/>
      <c r="GY213" s="44"/>
      <c r="GZ213" s="44"/>
      <c r="HA213" s="44"/>
      <c r="HB213" s="44"/>
      <c r="HC213" s="44"/>
      <c r="HD213" s="44"/>
      <c r="HE213" s="44"/>
      <c r="HF213" s="44"/>
      <c r="HG213" s="44"/>
      <c r="HH213" s="44"/>
      <c r="HI213" s="44"/>
      <c r="HJ213" s="44"/>
      <c r="HK213" s="44"/>
      <c r="HL213" s="44"/>
      <c r="HM213" s="44"/>
      <c r="HN213" s="44"/>
      <c r="HO213" s="44"/>
      <c r="HP213" s="44"/>
      <c r="HQ213" s="44"/>
      <c r="HR213" s="44"/>
      <c r="HS213" s="44"/>
      <c r="HT213" s="44"/>
      <c r="HU213" s="44"/>
      <c r="HV213" s="44"/>
      <c r="HW213" s="44"/>
    </row>
    <row r="214" spans="1:231" ht="15" customHeight="1" x14ac:dyDescent="0.2">
      <c r="A214" s="7" t="s">
        <v>368</v>
      </c>
      <c r="B214" s="25"/>
      <c r="C214" s="26" t="s">
        <v>102</v>
      </c>
      <c r="D214" s="19">
        <f>D215+D218</f>
        <v>63.053240000000002</v>
      </c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  <c r="CU214" s="30"/>
      <c r="CV214" s="30"/>
      <c r="CW214" s="30"/>
      <c r="CX214" s="30"/>
      <c r="CY214" s="30"/>
      <c r="CZ214" s="30"/>
      <c r="DA214" s="30"/>
      <c r="DB214" s="30"/>
      <c r="DC214" s="30"/>
      <c r="DD214" s="30"/>
      <c r="DE214" s="30"/>
      <c r="DF214" s="30"/>
      <c r="DG214" s="30"/>
      <c r="DH214" s="30"/>
      <c r="DI214" s="30"/>
      <c r="DJ214" s="30"/>
      <c r="DK214" s="30"/>
      <c r="DL214" s="30"/>
      <c r="DM214" s="30"/>
      <c r="DN214" s="30"/>
      <c r="DO214" s="30"/>
      <c r="DP214" s="30"/>
      <c r="DQ214" s="30"/>
      <c r="DR214" s="30"/>
      <c r="DS214" s="30"/>
      <c r="DT214" s="30"/>
      <c r="DU214" s="30"/>
      <c r="DV214" s="30"/>
      <c r="DW214" s="30"/>
      <c r="DX214" s="30"/>
      <c r="DY214" s="30"/>
      <c r="DZ214" s="30"/>
      <c r="EA214" s="30"/>
      <c r="EB214" s="30"/>
      <c r="EC214" s="30"/>
      <c r="ED214" s="30"/>
      <c r="EE214" s="30"/>
      <c r="EF214" s="30"/>
      <c r="EG214" s="30"/>
      <c r="EH214" s="30"/>
      <c r="EI214" s="30"/>
      <c r="EJ214" s="30"/>
      <c r="EK214" s="30"/>
      <c r="EL214" s="30"/>
      <c r="EM214" s="30"/>
      <c r="EN214" s="30"/>
      <c r="EO214" s="30"/>
      <c r="EP214" s="30"/>
      <c r="EQ214" s="30"/>
      <c r="ER214" s="30"/>
      <c r="ES214" s="30"/>
      <c r="ET214" s="30"/>
      <c r="EU214" s="30"/>
      <c r="EV214" s="30"/>
      <c r="EW214" s="30"/>
      <c r="EX214" s="30"/>
      <c r="EY214" s="30"/>
      <c r="EZ214" s="30"/>
      <c r="FA214" s="30"/>
      <c r="FB214" s="30"/>
      <c r="FC214" s="30"/>
      <c r="FD214" s="30"/>
      <c r="FE214" s="30"/>
      <c r="FF214" s="30"/>
      <c r="FG214" s="30"/>
      <c r="FH214" s="30"/>
      <c r="FI214" s="30"/>
      <c r="FJ214" s="30"/>
      <c r="FK214" s="30"/>
      <c r="FL214" s="30"/>
      <c r="FM214" s="30"/>
      <c r="FN214" s="30"/>
      <c r="FO214" s="30"/>
      <c r="FP214" s="30"/>
      <c r="FQ214" s="30"/>
      <c r="FR214" s="30"/>
      <c r="FS214" s="30"/>
      <c r="FT214" s="30"/>
      <c r="FU214" s="30"/>
      <c r="FV214" s="30"/>
      <c r="FW214" s="30"/>
      <c r="FX214" s="30"/>
      <c r="FY214" s="30"/>
      <c r="FZ214" s="30"/>
      <c r="GA214" s="30"/>
      <c r="GB214" s="30"/>
      <c r="GC214" s="30"/>
      <c r="GD214" s="30"/>
      <c r="GE214" s="30"/>
      <c r="GF214" s="30"/>
      <c r="GG214" s="30"/>
      <c r="GH214" s="30"/>
      <c r="GI214" s="30"/>
      <c r="GJ214" s="30"/>
      <c r="GK214" s="30"/>
      <c r="GL214" s="30"/>
      <c r="GM214" s="30"/>
      <c r="GN214" s="30"/>
      <c r="GO214" s="30"/>
      <c r="GP214" s="30"/>
      <c r="GQ214" s="30"/>
      <c r="GR214" s="30"/>
      <c r="GS214" s="30"/>
      <c r="GT214" s="30"/>
      <c r="GU214" s="30"/>
      <c r="GV214" s="30"/>
      <c r="GW214" s="30"/>
      <c r="GX214" s="30"/>
      <c r="GY214" s="30"/>
      <c r="GZ214" s="30"/>
      <c r="HA214" s="30"/>
      <c r="HB214" s="30"/>
      <c r="HC214" s="30"/>
      <c r="HD214" s="30"/>
      <c r="HE214" s="30"/>
      <c r="HF214" s="30"/>
      <c r="HG214" s="30"/>
      <c r="HH214" s="30"/>
      <c r="HI214" s="30"/>
      <c r="HJ214" s="30"/>
      <c r="HK214" s="30"/>
      <c r="HL214" s="30"/>
      <c r="HM214" s="30"/>
      <c r="HN214" s="30"/>
      <c r="HO214" s="30"/>
      <c r="HP214" s="30"/>
      <c r="HQ214" s="30"/>
      <c r="HR214" s="30"/>
      <c r="HS214" s="30"/>
      <c r="HT214" s="30"/>
      <c r="HU214" s="30"/>
      <c r="HV214" s="30"/>
      <c r="HW214" s="30"/>
    </row>
    <row r="215" spans="1:231" ht="28.5" customHeight="1" x14ac:dyDescent="0.2">
      <c r="A215" s="7" t="s">
        <v>369</v>
      </c>
      <c r="B215" s="25"/>
      <c r="C215" s="26" t="s">
        <v>103</v>
      </c>
      <c r="D215" s="19">
        <f>D216</f>
        <v>29.553239999999999</v>
      </c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  <c r="CU215" s="30"/>
      <c r="CV215" s="30"/>
      <c r="CW215" s="30"/>
      <c r="CX215" s="30"/>
      <c r="CY215" s="30"/>
      <c r="CZ215" s="30"/>
      <c r="DA215" s="30"/>
      <c r="DB215" s="30"/>
      <c r="DC215" s="30"/>
      <c r="DD215" s="30"/>
      <c r="DE215" s="30"/>
      <c r="DF215" s="30"/>
      <c r="DG215" s="30"/>
      <c r="DH215" s="30"/>
      <c r="DI215" s="30"/>
      <c r="DJ215" s="30"/>
      <c r="DK215" s="30"/>
      <c r="DL215" s="30"/>
      <c r="DM215" s="30"/>
      <c r="DN215" s="30"/>
      <c r="DO215" s="30"/>
      <c r="DP215" s="30"/>
      <c r="DQ215" s="30"/>
      <c r="DR215" s="30"/>
      <c r="DS215" s="30"/>
      <c r="DT215" s="30"/>
      <c r="DU215" s="30"/>
      <c r="DV215" s="30"/>
      <c r="DW215" s="30"/>
      <c r="DX215" s="30"/>
      <c r="DY215" s="30"/>
      <c r="DZ215" s="30"/>
      <c r="EA215" s="30"/>
      <c r="EB215" s="30"/>
      <c r="EC215" s="30"/>
      <c r="ED215" s="30"/>
      <c r="EE215" s="30"/>
      <c r="EF215" s="30"/>
      <c r="EG215" s="30"/>
      <c r="EH215" s="30"/>
      <c r="EI215" s="30"/>
      <c r="EJ215" s="30"/>
      <c r="EK215" s="30"/>
      <c r="EL215" s="30"/>
      <c r="EM215" s="30"/>
      <c r="EN215" s="30"/>
      <c r="EO215" s="30"/>
      <c r="EP215" s="30"/>
      <c r="EQ215" s="30"/>
      <c r="ER215" s="30"/>
      <c r="ES215" s="30"/>
      <c r="ET215" s="30"/>
      <c r="EU215" s="30"/>
      <c r="EV215" s="30"/>
      <c r="EW215" s="30"/>
      <c r="EX215" s="30"/>
      <c r="EY215" s="30"/>
      <c r="EZ215" s="30"/>
      <c r="FA215" s="30"/>
      <c r="FB215" s="30"/>
      <c r="FC215" s="30"/>
      <c r="FD215" s="30"/>
      <c r="FE215" s="30"/>
      <c r="FF215" s="30"/>
      <c r="FG215" s="30"/>
      <c r="FH215" s="30"/>
      <c r="FI215" s="30"/>
      <c r="FJ215" s="30"/>
      <c r="FK215" s="30"/>
      <c r="FL215" s="30"/>
      <c r="FM215" s="30"/>
      <c r="FN215" s="30"/>
      <c r="FO215" s="30"/>
      <c r="FP215" s="30"/>
      <c r="FQ215" s="30"/>
      <c r="FR215" s="30"/>
      <c r="FS215" s="30"/>
      <c r="FT215" s="30"/>
      <c r="FU215" s="30"/>
      <c r="FV215" s="30"/>
      <c r="FW215" s="30"/>
      <c r="FX215" s="30"/>
      <c r="FY215" s="30"/>
      <c r="FZ215" s="30"/>
      <c r="GA215" s="30"/>
      <c r="GB215" s="30"/>
      <c r="GC215" s="30"/>
      <c r="GD215" s="30"/>
      <c r="GE215" s="30"/>
      <c r="GF215" s="30"/>
      <c r="GG215" s="30"/>
      <c r="GH215" s="30"/>
      <c r="GI215" s="30"/>
      <c r="GJ215" s="30"/>
      <c r="GK215" s="30"/>
      <c r="GL215" s="30"/>
      <c r="GM215" s="30"/>
      <c r="GN215" s="30"/>
      <c r="GO215" s="30"/>
      <c r="GP215" s="30"/>
      <c r="GQ215" s="30"/>
      <c r="GR215" s="30"/>
      <c r="GS215" s="30"/>
      <c r="GT215" s="30"/>
      <c r="GU215" s="30"/>
      <c r="GV215" s="30"/>
      <c r="GW215" s="30"/>
      <c r="GX215" s="30"/>
      <c r="GY215" s="30"/>
      <c r="GZ215" s="30"/>
      <c r="HA215" s="30"/>
      <c r="HB215" s="30"/>
      <c r="HC215" s="30"/>
      <c r="HD215" s="30"/>
      <c r="HE215" s="30"/>
      <c r="HF215" s="30"/>
      <c r="HG215" s="30"/>
      <c r="HH215" s="30"/>
      <c r="HI215" s="30"/>
      <c r="HJ215" s="30"/>
      <c r="HK215" s="30"/>
      <c r="HL215" s="30"/>
      <c r="HM215" s="30"/>
      <c r="HN215" s="30"/>
      <c r="HO215" s="30"/>
      <c r="HP215" s="30"/>
      <c r="HQ215" s="30"/>
      <c r="HR215" s="30"/>
      <c r="HS215" s="30"/>
      <c r="HT215" s="30"/>
      <c r="HU215" s="30"/>
      <c r="HV215" s="30"/>
      <c r="HW215" s="30"/>
    </row>
    <row r="216" spans="1:231" ht="41.25" customHeight="1" x14ac:dyDescent="0.2">
      <c r="A216" s="7" t="s">
        <v>370</v>
      </c>
      <c r="B216" s="25"/>
      <c r="C216" s="26" t="s">
        <v>104</v>
      </c>
      <c r="D216" s="19">
        <f>D217</f>
        <v>29.553239999999999</v>
      </c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  <c r="BO216" s="47"/>
      <c r="BP216" s="47"/>
      <c r="BQ216" s="47"/>
      <c r="BR216" s="47"/>
      <c r="BS216" s="47"/>
      <c r="BT216" s="47"/>
      <c r="BU216" s="47"/>
      <c r="BV216" s="47"/>
      <c r="BW216" s="47"/>
      <c r="BX216" s="47"/>
      <c r="BY216" s="47"/>
      <c r="BZ216" s="47"/>
      <c r="CA216" s="47"/>
      <c r="CB216" s="47"/>
      <c r="CC216" s="47"/>
      <c r="CD216" s="47"/>
      <c r="CE216" s="47"/>
      <c r="CF216" s="47"/>
      <c r="CG216" s="47"/>
      <c r="CH216" s="47"/>
      <c r="CI216" s="47"/>
      <c r="CJ216" s="47"/>
      <c r="CK216" s="47"/>
      <c r="CL216" s="47"/>
      <c r="CM216" s="47"/>
      <c r="CN216" s="47"/>
      <c r="CO216" s="47"/>
      <c r="CP216" s="47"/>
      <c r="CQ216" s="47"/>
      <c r="CR216" s="47"/>
      <c r="CS216" s="47"/>
      <c r="CT216" s="47"/>
      <c r="CU216" s="47"/>
      <c r="CV216" s="47"/>
      <c r="CW216" s="47"/>
      <c r="CX216" s="47"/>
      <c r="CY216" s="47"/>
      <c r="CZ216" s="47"/>
      <c r="DA216" s="47"/>
      <c r="DB216" s="47"/>
      <c r="DC216" s="47"/>
      <c r="DD216" s="47"/>
      <c r="DE216" s="47"/>
      <c r="DF216" s="47"/>
      <c r="DG216" s="47"/>
      <c r="DH216" s="47"/>
      <c r="DI216" s="47"/>
      <c r="DJ216" s="47"/>
      <c r="DK216" s="47"/>
      <c r="DL216" s="47"/>
      <c r="DM216" s="47"/>
      <c r="DN216" s="47"/>
      <c r="DO216" s="47"/>
      <c r="DP216" s="47"/>
      <c r="DQ216" s="47"/>
      <c r="DR216" s="47"/>
      <c r="DS216" s="47"/>
      <c r="DT216" s="47"/>
      <c r="DU216" s="47"/>
      <c r="DV216" s="47"/>
      <c r="DW216" s="47"/>
      <c r="DX216" s="47"/>
      <c r="DY216" s="47"/>
      <c r="DZ216" s="47"/>
      <c r="EA216" s="47"/>
      <c r="EB216" s="47"/>
      <c r="EC216" s="47"/>
      <c r="ED216" s="47"/>
      <c r="EE216" s="47"/>
      <c r="EF216" s="47"/>
      <c r="EG216" s="47"/>
      <c r="EH216" s="47"/>
      <c r="EI216" s="47"/>
      <c r="EJ216" s="47"/>
      <c r="EK216" s="47"/>
      <c r="EL216" s="47"/>
      <c r="EM216" s="47"/>
      <c r="EN216" s="47"/>
      <c r="EO216" s="47"/>
      <c r="EP216" s="47"/>
      <c r="EQ216" s="47"/>
      <c r="ER216" s="47"/>
      <c r="ES216" s="47"/>
      <c r="ET216" s="47"/>
      <c r="EU216" s="47"/>
      <c r="EV216" s="47"/>
      <c r="EW216" s="47"/>
      <c r="EX216" s="47"/>
      <c r="EY216" s="47"/>
      <c r="EZ216" s="47"/>
      <c r="FA216" s="47"/>
      <c r="FB216" s="47"/>
      <c r="FC216" s="47"/>
      <c r="FD216" s="47"/>
      <c r="FE216" s="47"/>
      <c r="FF216" s="47"/>
      <c r="FG216" s="47"/>
      <c r="FH216" s="47"/>
      <c r="FI216" s="47"/>
      <c r="FJ216" s="47"/>
      <c r="FK216" s="47"/>
      <c r="FL216" s="47"/>
      <c r="FM216" s="47"/>
      <c r="FN216" s="47"/>
      <c r="FO216" s="47"/>
      <c r="FP216" s="47"/>
      <c r="FQ216" s="47"/>
      <c r="FR216" s="47"/>
      <c r="FS216" s="47"/>
      <c r="FT216" s="47"/>
      <c r="FU216" s="47"/>
      <c r="FV216" s="47"/>
      <c r="FW216" s="47"/>
      <c r="FX216" s="47"/>
      <c r="FY216" s="47"/>
      <c r="FZ216" s="47"/>
      <c r="GA216" s="47"/>
      <c r="GB216" s="47"/>
      <c r="GC216" s="47"/>
      <c r="GD216" s="47"/>
      <c r="GE216" s="47"/>
      <c r="GF216" s="47"/>
      <c r="GG216" s="47"/>
      <c r="GH216" s="47"/>
      <c r="GI216" s="47"/>
      <c r="GJ216" s="47"/>
      <c r="GK216" s="47"/>
      <c r="GL216" s="47"/>
      <c r="GM216" s="47"/>
      <c r="GN216" s="47"/>
      <c r="GO216" s="47"/>
      <c r="GP216" s="47"/>
      <c r="GQ216" s="47"/>
      <c r="GR216" s="47"/>
      <c r="GS216" s="47"/>
      <c r="GT216" s="47"/>
      <c r="GU216" s="47"/>
      <c r="GV216" s="47"/>
      <c r="GW216" s="47"/>
      <c r="GX216" s="47"/>
      <c r="GY216" s="47"/>
      <c r="GZ216" s="47"/>
      <c r="HA216" s="47"/>
      <c r="HB216" s="47"/>
      <c r="HC216" s="47"/>
      <c r="HD216" s="47"/>
      <c r="HE216" s="47"/>
      <c r="HF216" s="47"/>
      <c r="HG216" s="47"/>
      <c r="HH216" s="47"/>
      <c r="HI216" s="47"/>
      <c r="HJ216" s="47"/>
      <c r="HK216" s="47"/>
      <c r="HL216" s="47"/>
      <c r="HM216" s="47"/>
      <c r="HN216" s="47"/>
      <c r="HO216" s="47"/>
      <c r="HP216" s="47"/>
      <c r="HQ216" s="47"/>
      <c r="HR216" s="47"/>
      <c r="HS216" s="47"/>
      <c r="HT216" s="47"/>
      <c r="HU216" s="47"/>
      <c r="HV216" s="47"/>
      <c r="HW216" s="47"/>
    </row>
    <row r="217" spans="1:231" ht="27.75" customHeight="1" x14ac:dyDescent="0.2">
      <c r="A217" s="7"/>
      <c r="B217" s="25" t="s">
        <v>285</v>
      </c>
      <c r="C217" s="26" t="s">
        <v>286</v>
      </c>
      <c r="D217" s="19">
        <v>29.553239999999999</v>
      </c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  <c r="BO217" s="47"/>
      <c r="BP217" s="47"/>
      <c r="BQ217" s="47"/>
      <c r="BR217" s="47"/>
      <c r="BS217" s="47"/>
      <c r="BT217" s="47"/>
      <c r="BU217" s="47"/>
      <c r="BV217" s="47"/>
      <c r="BW217" s="47"/>
      <c r="BX217" s="47"/>
      <c r="BY217" s="47"/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7"/>
      <c r="CN217" s="47"/>
      <c r="CO217" s="47"/>
      <c r="CP217" s="47"/>
      <c r="CQ217" s="47"/>
      <c r="CR217" s="47"/>
      <c r="CS217" s="47"/>
      <c r="CT217" s="47"/>
      <c r="CU217" s="47"/>
      <c r="CV217" s="47"/>
      <c r="CW217" s="47"/>
      <c r="CX217" s="47"/>
      <c r="CY217" s="47"/>
      <c r="CZ217" s="47"/>
      <c r="DA217" s="47"/>
      <c r="DB217" s="47"/>
      <c r="DC217" s="47"/>
      <c r="DD217" s="47"/>
      <c r="DE217" s="47"/>
      <c r="DF217" s="47"/>
      <c r="DG217" s="47"/>
      <c r="DH217" s="47"/>
      <c r="DI217" s="47"/>
      <c r="DJ217" s="47"/>
      <c r="DK217" s="47"/>
      <c r="DL217" s="47"/>
      <c r="DM217" s="47"/>
      <c r="DN217" s="47"/>
      <c r="DO217" s="47"/>
      <c r="DP217" s="47"/>
      <c r="DQ217" s="47"/>
      <c r="DR217" s="47"/>
      <c r="DS217" s="47"/>
      <c r="DT217" s="47"/>
      <c r="DU217" s="47"/>
      <c r="DV217" s="47"/>
      <c r="DW217" s="47"/>
      <c r="DX217" s="47"/>
      <c r="DY217" s="47"/>
      <c r="DZ217" s="47"/>
      <c r="EA217" s="47"/>
      <c r="EB217" s="47"/>
      <c r="EC217" s="47"/>
      <c r="ED217" s="47"/>
      <c r="EE217" s="47"/>
      <c r="EF217" s="47"/>
      <c r="EG217" s="47"/>
      <c r="EH217" s="47"/>
      <c r="EI217" s="47"/>
      <c r="EJ217" s="47"/>
      <c r="EK217" s="47"/>
      <c r="EL217" s="47"/>
      <c r="EM217" s="47"/>
      <c r="EN217" s="47"/>
      <c r="EO217" s="47"/>
      <c r="EP217" s="47"/>
      <c r="EQ217" s="47"/>
      <c r="ER217" s="47"/>
      <c r="ES217" s="47"/>
      <c r="ET217" s="47"/>
      <c r="EU217" s="47"/>
      <c r="EV217" s="47"/>
      <c r="EW217" s="47"/>
      <c r="EX217" s="47"/>
      <c r="EY217" s="47"/>
      <c r="EZ217" s="47"/>
      <c r="FA217" s="47"/>
      <c r="FB217" s="47"/>
      <c r="FC217" s="47"/>
      <c r="FD217" s="47"/>
      <c r="FE217" s="47"/>
      <c r="FF217" s="47"/>
      <c r="FG217" s="47"/>
      <c r="FH217" s="47"/>
      <c r="FI217" s="47"/>
      <c r="FJ217" s="47"/>
      <c r="FK217" s="47"/>
      <c r="FL217" s="47"/>
      <c r="FM217" s="47"/>
      <c r="FN217" s="47"/>
      <c r="FO217" s="47"/>
      <c r="FP217" s="47"/>
      <c r="FQ217" s="47"/>
      <c r="FR217" s="47"/>
      <c r="FS217" s="47"/>
      <c r="FT217" s="47"/>
      <c r="FU217" s="47"/>
      <c r="FV217" s="47"/>
      <c r="FW217" s="47"/>
      <c r="FX217" s="47"/>
      <c r="FY217" s="47"/>
      <c r="FZ217" s="47"/>
      <c r="GA217" s="47"/>
      <c r="GB217" s="47"/>
      <c r="GC217" s="47"/>
      <c r="GD217" s="47"/>
      <c r="GE217" s="47"/>
      <c r="GF217" s="47"/>
      <c r="GG217" s="47"/>
      <c r="GH217" s="47"/>
      <c r="GI217" s="47"/>
      <c r="GJ217" s="47"/>
      <c r="GK217" s="47"/>
      <c r="GL217" s="47"/>
      <c r="GM217" s="47"/>
      <c r="GN217" s="47"/>
      <c r="GO217" s="47"/>
      <c r="GP217" s="47"/>
      <c r="GQ217" s="47"/>
      <c r="GR217" s="47"/>
      <c r="GS217" s="47"/>
      <c r="GT217" s="47"/>
      <c r="GU217" s="47"/>
      <c r="GV217" s="47"/>
      <c r="GW217" s="47"/>
      <c r="GX217" s="47"/>
      <c r="GY217" s="47"/>
      <c r="GZ217" s="47"/>
      <c r="HA217" s="47"/>
      <c r="HB217" s="47"/>
      <c r="HC217" s="47"/>
      <c r="HD217" s="47"/>
      <c r="HE217" s="47"/>
      <c r="HF217" s="47"/>
      <c r="HG217" s="47"/>
      <c r="HH217" s="47"/>
      <c r="HI217" s="47"/>
      <c r="HJ217" s="47"/>
      <c r="HK217" s="47"/>
      <c r="HL217" s="47"/>
      <c r="HM217" s="47"/>
      <c r="HN217" s="47"/>
      <c r="HO217" s="47"/>
      <c r="HP217" s="47"/>
      <c r="HQ217" s="47"/>
      <c r="HR217" s="47"/>
      <c r="HS217" s="47"/>
      <c r="HT217" s="47"/>
      <c r="HU217" s="47"/>
      <c r="HV217" s="47"/>
      <c r="HW217" s="47"/>
    </row>
    <row r="218" spans="1:231" ht="40.5" customHeight="1" x14ac:dyDescent="0.2">
      <c r="A218" s="7" t="s">
        <v>371</v>
      </c>
      <c r="B218" s="25"/>
      <c r="C218" s="26" t="s">
        <v>105</v>
      </c>
      <c r="D218" s="19">
        <f>D219</f>
        <v>33.5</v>
      </c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/>
      <c r="BU218" s="47"/>
      <c r="BV218" s="47"/>
      <c r="BW218" s="47"/>
      <c r="BX218" s="47"/>
      <c r="BY218" s="47"/>
      <c r="BZ218" s="47"/>
      <c r="CA218" s="47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47"/>
      <c r="CM218" s="47"/>
      <c r="CN218" s="47"/>
      <c r="CO218" s="47"/>
      <c r="CP218" s="47"/>
      <c r="CQ218" s="47"/>
      <c r="CR218" s="47"/>
      <c r="CS218" s="47"/>
      <c r="CT218" s="47"/>
      <c r="CU218" s="47"/>
      <c r="CV218" s="47"/>
      <c r="CW218" s="47"/>
      <c r="CX218" s="47"/>
      <c r="CY218" s="47"/>
      <c r="CZ218" s="47"/>
      <c r="DA218" s="47"/>
      <c r="DB218" s="47"/>
      <c r="DC218" s="47"/>
      <c r="DD218" s="47"/>
      <c r="DE218" s="47"/>
      <c r="DF218" s="47"/>
      <c r="DG218" s="47"/>
      <c r="DH218" s="47"/>
      <c r="DI218" s="47"/>
      <c r="DJ218" s="47"/>
      <c r="DK218" s="47"/>
      <c r="DL218" s="47"/>
      <c r="DM218" s="47"/>
      <c r="DN218" s="47"/>
      <c r="DO218" s="47"/>
      <c r="DP218" s="47"/>
      <c r="DQ218" s="47"/>
      <c r="DR218" s="47"/>
      <c r="DS218" s="47"/>
      <c r="DT218" s="47"/>
      <c r="DU218" s="47"/>
      <c r="DV218" s="47"/>
      <c r="DW218" s="47"/>
      <c r="DX218" s="47"/>
      <c r="DY218" s="47"/>
      <c r="DZ218" s="47"/>
      <c r="EA218" s="47"/>
      <c r="EB218" s="47"/>
      <c r="EC218" s="47"/>
      <c r="ED218" s="47"/>
      <c r="EE218" s="47"/>
      <c r="EF218" s="47"/>
      <c r="EG218" s="47"/>
      <c r="EH218" s="47"/>
      <c r="EI218" s="47"/>
      <c r="EJ218" s="47"/>
      <c r="EK218" s="47"/>
      <c r="EL218" s="47"/>
      <c r="EM218" s="47"/>
      <c r="EN218" s="47"/>
      <c r="EO218" s="47"/>
      <c r="EP218" s="47"/>
      <c r="EQ218" s="47"/>
      <c r="ER218" s="47"/>
      <c r="ES218" s="47"/>
      <c r="ET218" s="47"/>
      <c r="EU218" s="47"/>
      <c r="EV218" s="47"/>
      <c r="EW218" s="47"/>
      <c r="EX218" s="47"/>
      <c r="EY218" s="47"/>
      <c r="EZ218" s="47"/>
      <c r="FA218" s="47"/>
      <c r="FB218" s="47"/>
      <c r="FC218" s="47"/>
      <c r="FD218" s="47"/>
      <c r="FE218" s="47"/>
      <c r="FF218" s="47"/>
      <c r="FG218" s="47"/>
      <c r="FH218" s="47"/>
      <c r="FI218" s="47"/>
      <c r="FJ218" s="47"/>
      <c r="FK218" s="47"/>
      <c r="FL218" s="47"/>
      <c r="FM218" s="47"/>
      <c r="FN218" s="47"/>
      <c r="FO218" s="47"/>
      <c r="FP218" s="47"/>
      <c r="FQ218" s="47"/>
      <c r="FR218" s="47"/>
      <c r="FS218" s="47"/>
      <c r="FT218" s="47"/>
      <c r="FU218" s="47"/>
      <c r="FV218" s="47"/>
      <c r="FW218" s="47"/>
      <c r="FX218" s="47"/>
      <c r="FY218" s="47"/>
      <c r="FZ218" s="47"/>
      <c r="GA218" s="47"/>
      <c r="GB218" s="47"/>
      <c r="GC218" s="47"/>
      <c r="GD218" s="47"/>
      <c r="GE218" s="47"/>
      <c r="GF218" s="47"/>
      <c r="GG218" s="47"/>
      <c r="GH218" s="47"/>
      <c r="GI218" s="47"/>
      <c r="GJ218" s="47"/>
      <c r="GK218" s="47"/>
      <c r="GL218" s="47"/>
      <c r="GM218" s="47"/>
      <c r="GN218" s="47"/>
      <c r="GO218" s="47"/>
      <c r="GP218" s="47"/>
      <c r="GQ218" s="47"/>
      <c r="GR218" s="47"/>
      <c r="GS218" s="47"/>
      <c r="GT218" s="47"/>
      <c r="GU218" s="47"/>
      <c r="GV218" s="47"/>
      <c r="GW218" s="47"/>
      <c r="GX218" s="47"/>
      <c r="GY218" s="47"/>
      <c r="GZ218" s="47"/>
      <c r="HA218" s="47"/>
      <c r="HB218" s="47"/>
      <c r="HC218" s="47"/>
      <c r="HD218" s="47"/>
      <c r="HE218" s="47"/>
      <c r="HF218" s="47"/>
      <c r="HG218" s="47"/>
      <c r="HH218" s="47"/>
      <c r="HI218" s="47"/>
      <c r="HJ218" s="47"/>
      <c r="HK218" s="47"/>
      <c r="HL218" s="47"/>
      <c r="HM218" s="47"/>
      <c r="HN218" s="47"/>
      <c r="HO218" s="47"/>
      <c r="HP218" s="47"/>
      <c r="HQ218" s="47"/>
      <c r="HR218" s="47"/>
      <c r="HS218" s="47"/>
      <c r="HT218" s="47"/>
      <c r="HU218" s="47"/>
      <c r="HV218" s="47"/>
      <c r="HW218" s="47"/>
    </row>
    <row r="219" spans="1:231" ht="27.75" customHeight="1" x14ac:dyDescent="0.2">
      <c r="A219" s="7" t="s">
        <v>372</v>
      </c>
      <c r="B219" s="25"/>
      <c r="C219" s="26" t="s">
        <v>106</v>
      </c>
      <c r="D219" s="19">
        <f>D220</f>
        <v>33.5</v>
      </c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  <c r="DF219" s="47"/>
      <c r="DG219" s="47"/>
      <c r="DH219" s="47"/>
      <c r="DI219" s="47"/>
      <c r="DJ219" s="47"/>
      <c r="DK219" s="47"/>
      <c r="DL219" s="47"/>
      <c r="DM219" s="47"/>
      <c r="DN219" s="47"/>
      <c r="DO219" s="47"/>
      <c r="DP219" s="47"/>
      <c r="DQ219" s="47"/>
      <c r="DR219" s="47"/>
      <c r="DS219" s="47"/>
      <c r="DT219" s="47"/>
      <c r="DU219" s="47"/>
      <c r="DV219" s="47"/>
      <c r="DW219" s="47"/>
      <c r="DX219" s="47"/>
      <c r="DY219" s="47"/>
      <c r="DZ219" s="47"/>
      <c r="EA219" s="47"/>
      <c r="EB219" s="47"/>
      <c r="EC219" s="47"/>
      <c r="ED219" s="47"/>
      <c r="EE219" s="47"/>
      <c r="EF219" s="47"/>
      <c r="EG219" s="47"/>
      <c r="EH219" s="47"/>
      <c r="EI219" s="47"/>
      <c r="EJ219" s="47"/>
      <c r="EK219" s="47"/>
      <c r="EL219" s="47"/>
      <c r="EM219" s="47"/>
      <c r="EN219" s="47"/>
      <c r="EO219" s="47"/>
      <c r="EP219" s="47"/>
      <c r="EQ219" s="47"/>
      <c r="ER219" s="47"/>
      <c r="ES219" s="47"/>
      <c r="ET219" s="47"/>
      <c r="EU219" s="47"/>
      <c r="EV219" s="47"/>
      <c r="EW219" s="47"/>
      <c r="EX219" s="47"/>
      <c r="EY219" s="47"/>
      <c r="EZ219" s="47"/>
      <c r="FA219" s="47"/>
      <c r="FB219" s="47"/>
      <c r="FC219" s="47"/>
      <c r="FD219" s="47"/>
      <c r="FE219" s="47"/>
      <c r="FF219" s="47"/>
      <c r="FG219" s="47"/>
      <c r="FH219" s="47"/>
      <c r="FI219" s="47"/>
      <c r="FJ219" s="47"/>
      <c r="FK219" s="47"/>
      <c r="FL219" s="47"/>
      <c r="FM219" s="47"/>
      <c r="FN219" s="47"/>
      <c r="FO219" s="47"/>
      <c r="FP219" s="47"/>
      <c r="FQ219" s="47"/>
      <c r="FR219" s="47"/>
      <c r="FS219" s="47"/>
      <c r="FT219" s="47"/>
      <c r="FU219" s="47"/>
      <c r="FV219" s="47"/>
      <c r="FW219" s="47"/>
      <c r="FX219" s="47"/>
      <c r="FY219" s="47"/>
      <c r="FZ219" s="47"/>
      <c r="GA219" s="47"/>
      <c r="GB219" s="47"/>
      <c r="GC219" s="47"/>
      <c r="GD219" s="47"/>
      <c r="GE219" s="47"/>
      <c r="GF219" s="47"/>
      <c r="GG219" s="47"/>
      <c r="GH219" s="47"/>
      <c r="GI219" s="47"/>
      <c r="GJ219" s="47"/>
      <c r="GK219" s="47"/>
      <c r="GL219" s="47"/>
      <c r="GM219" s="47"/>
      <c r="GN219" s="47"/>
      <c r="GO219" s="47"/>
      <c r="GP219" s="47"/>
      <c r="GQ219" s="47"/>
      <c r="GR219" s="47"/>
      <c r="GS219" s="47"/>
      <c r="GT219" s="47"/>
      <c r="GU219" s="47"/>
      <c r="GV219" s="47"/>
      <c r="GW219" s="47"/>
      <c r="GX219" s="47"/>
      <c r="GY219" s="47"/>
      <c r="GZ219" s="47"/>
      <c r="HA219" s="47"/>
      <c r="HB219" s="47"/>
      <c r="HC219" s="47"/>
      <c r="HD219" s="47"/>
      <c r="HE219" s="47"/>
      <c r="HF219" s="47"/>
      <c r="HG219" s="47"/>
      <c r="HH219" s="47"/>
      <c r="HI219" s="47"/>
      <c r="HJ219" s="47"/>
      <c r="HK219" s="47"/>
      <c r="HL219" s="47"/>
      <c r="HM219" s="47"/>
      <c r="HN219" s="47"/>
      <c r="HO219" s="47"/>
      <c r="HP219" s="47"/>
      <c r="HQ219" s="47"/>
      <c r="HR219" s="47"/>
      <c r="HS219" s="47"/>
      <c r="HT219" s="47"/>
      <c r="HU219" s="47"/>
      <c r="HV219" s="47"/>
      <c r="HW219" s="47"/>
    </row>
    <row r="220" spans="1:231" ht="27.75" customHeight="1" x14ac:dyDescent="0.2">
      <c r="A220" s="7"/>
      <c r="B220" s="25" t="s">
        <v>281</v>
      </c>
      <c r="C220" s="26" t="s">
        <v>282</v>
      </c>
      <c r="D220" s="19">
        <v>33.5</v>
      </c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  <c r="BR220" s="47"/>
      <c r="BS220" s="47"/>
      <c r="BT220" s="47"/>
      <c r="BU220" s="47"/>
      <c r="BV220" s="47"/>
      <c r="BW220" s="47"/>
      <c r="BX220" s="47"/>
      <c r="BY220" s="47"/>
      <c r="BZ220" s="47"/>
      <c r="CA220" s="47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47"/>
      <c r="CM220" s="47"/>
      <c r="CN220" s="47"/>
      <c r="CO220" s="47"/>
      <c r="CP220" s="47"/>
      <c r="CQ220" s="47"/>
      <c r="CR220" s="47"/>
      <c r="CS220" s="47"/>
      <c r="CT220" s="47"/>
      <c r="CU220" s="47"/>
      <c r="CV220" s="47"/>
      <c r="CW220" s="47"/>
      <c r="CX220" s="47"/>
      <c r="CY220" s="47"/>
      <c r="CZ220" s="47"/>
      <c r="DA220" s="47"/>
      <c r="DB220" s="47"/>
      <c r="DC220" s="47"/>
      <c r="DD220" s="47"/>
      <c r="DE220" s="47"/>
      <c r="DF220" s="47"/>
      <c r="DG220" s="47"/>
      <c r="DH220" s="47"/>
      <c r="DI220" s="47"/>
      <c r="DJ220" s="47"/>
      <c r="DK220" s="47"/>
      <c r="DL220" s="47"/>
      <c r="DM220" s="47"/>
      <c r="DN220" s="47"/>
      <c r="DO220" s="47"/>
      <c r="DP220" s="47"/>
      <c r="DQ220" s="47"/>
      <c r="DR220" s="47"/>
      <c r="DS220" s="47"/>
      <c r="DT220" s="47"/>
      <c r="DU220" s="47"/>
      <c r="DV220" s="47"/>
      <c r="DW220" s="47"/>
      <c r="DX220" s="47"/>
      <c r="DY220" s="47"/>
      <c r="DZ220" s="47"/>
      <c r="EA220" s="47"/>
      <c r="EB220" s="47"/>
      <c r="EC220" s="47"/>
      <c r="ED220" s="47"/>
      <c r="EE220" s="47"/>
      <c r="EF220" s="47"/>
      <c r="EG220" s="47"/>
      <c r="EH220" s="47"/>
      <c r="EI220" s="47"/>
      <c r="EJ220" s="47"/>
      <c r="EK220" s="47"/>
      <c r="EL220" s="47"/>
      <c r="EM220" s="47"/>
      <c r="EN220" s="47"/>
      <c r="EO220" s="47"/>
      <c r="EP220" s="47"/>
      <c r="EQ220" s="47"/>
      <c r="ER220" s="47"/>
      <c r="ES220" s="47"/>
      <c r="ET220" s="47"/>
      <c r="EU220" s="47"/>
      <c r="EV220" s="47"/>
      <c r="EW220" s="47"/>
      <c r="EX220" s="47"/>
      <c r="EY220" s="47"/>
      <c r="EZ220" s="47"/>
      <c r="FA220" s="47"/>
      <c r="FB220" s="47"/>
      <c r="FC220" s="47"/>
      <c r="FD220" s="47"/>
      <c r="FE220" s="47"/>
      <c r="FF220" s="47"/>
      <c r="FG220" s="47"/>
      <c r="FH220" s="47"/>
      <c r="FI220" s="47"/>
      <c r="FJ220" s="47"/>
      <c r="FK220" s="47"/>
      <c r="FL220" s="47"/>
      <c r="FM220" s="47"/>
      <c r="FN220" s="47"/>
      <c r="FO220" s="47"/>
      <c r="FP220" s="47"/>
      <c r="FQ220" s="47"/>
      <c r="FR220" s="47"/>
      <c r="FS220" s="47"/>
      <c r="FT220" s="47"/>
      <c r="FU220" s="47"/>
      <c r="FV220" s="47"/>
      <c r="FW220" s="47"/>
      <c r="FX220" s="47"/>
      <c r="FY220" s="47"/>
      <c r="FZ220" s="47"/>
      <c r="GA220" s="47"/>
      <c r="GB220" s="47"/>
      <c r="GC220" s="47"/>
      <c r="GD220" s="47"/>
      <c r="GE220" s="47"/>
      <c r="GF220" s="47"/>
      <c r="GG220" s="47"/>
      <c r="GH220" s="47"/>
      <c r="GI220" s="47"/>
      <c r="GJ220" s="47"/>
      <c r="GK220" s="47"/>
      <c r="GL220" s="47"/>
      <c r="GM220" s="47"/>
      <c r="GN220" s="47"/>
      <c r="GO220" s="47"/>
      <c r="GP220" s="47"/>
      <c r="GQ220" s="47"/>
      <c r="GR220" s="47"/>
      <c r="GS220" s="47"/>
      <c r="GT220" s="47"/>
      <c r="GU220" s="47"/>
      <c r="GV220" s="47"/>
      <c r="GW220" s="47"/>
      <c r="GX220" s="47"/>
      <c r="GY220" s="47"/>
      <c r="GZ220" s="47"/>
      <c r="HA220" s="47"/>
      <c r="HB220" s="47"/>
      <c r="HC220" s="47"/>
      <c r="HD220" s="47"/>
      <c r="HE220" s="47"/>
      <c r="HF220" s="47"/>
      <c r="HG220" s="47"/>
      <c r="HH220" s="47"/>
      <c r="HI220" s="47"/>
      <c r="HJ220" s="47"/>
      <c r="HK220" s="47"/>
      <c r="HL220" s="47"/>
      <c r="HM220" s="47"/>
      <c r="HN220" s="47"/>
      <c r="HO220" s="47"/>
      <c r="HP220" s="47"/>
      <c r="HQ220" s="47"/>
      <c r="HR220" s="47"/>
      <c r="HS220" s="47"/>
      <c r="HT220" s="47"/>
      <c r="HU220" s="47"/>
      <c r="HV220" s="47"/>
      <c r="HW220" s="47"/>
    </row>
    <row r="221" spans="1:231" ht="27.75" customHeight="1" x14ac:dyDescent="0.2">
      <c r="A221" s="48" t="s">
        <v>373</v>
      </c>
      <c r="B221" s="49"/>
      <c r="C221" s="15" t="s">
        <v>107</v>
      </c>
      <c r="D221" s="16">
        <f>D222+D226+D230</f>
        <v>1190.144</v>
      </c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/>
      <c r="CI221" s="50"/>
      <c r="CJ221" s="50"/>
      <c r="CK221" s="50"/>
      <c r="CL221" s="50"/>
      <c r="CM221" s="50"/>
      <c r="CN221" s="50"/>
      <c r="CO221" s="50"/>
      <c r="CP221" s="50"/>
      <c r="CQ221" s="50"/>
      <c r="CR221" s="50"/>
      <c r="CS221" s="50"/>
      <c r="CT221" s="50"/>
      <c r="CU221" s="50"/>
      <c r="CV221" s="50"/>
      <c r="CW221" s="50"/>
      <c r="CX221" s="50"/>
      <c r="CY221" s="50"/>
      <c r="CZ221" s="50"/>
      <c r="DA221" s="50"/>
      <c r="DB221" s="50"/>
      <c r="DC221" s="50"/>
      <c r="DD221" s="50"/>
      <c r="DE221" s="50"/>
      <c r="DF221" s="50"/>
      <c r="DG221" s="50"/>
      <c r="DH221" s="50"/>
      <c r="DI221" s="50"/>
      <c r="DJ221" s="50"/>
      <c r="DK221" s="50"/>
      <c r="DL221" s="50"/>
      <c r="DM221" s="50"/>
      <c r="DN221" s="50"/>
      <c r="DO221" s="50"/>
      <c r="DP221" s="50"/>
      <c r="DQ221" s="50"/>
      <c r="DR221" s="50"/>
      <c r="DS221" s="50"/>
      <c r="DT221" s="50"/>
      <c r="DU221" s="50"/>
      <c r="DV221" s="50"/>
      <c r="DW221" s="50"/>
      <c r="DX221" s="50"/>
      <c r="DY221" s="50"/>
      <c r="DZ221" s="50"/>
      <c r="EA221" s="50"/>
      <c r="EB221" s="50"/>
      <c r="EC221" s="50"/>
      <c r="ED221" s="50"/>
      <c r="EE221" s="50"/>
      <c r="EF221" s="50"/>
      <c r="EG221" s="50"/>
      <c r="EH221" s="50"/>
      <c r="EI221" s="50"/>
      <c r="EJ221" s="50"/>
      <c r="EK221" s="50"/>
      <c r="EL221" s="50"/>
      <c r="EM221" s="50"/>
      <c r="EN221" s="50"/>
      <c r="EO221" s="50"/>
      <c r="EP221" s="50"/>
      <c r="EQ221" s="50"/>
      <c r="ER221" s="50"/>
      <c r="ES221" s="50"/>
      <c r="ET221" s="50"/>
      <c r="EU221" s="50"/>
      <c r="EV221" s="50"/>
      <c r="EW221" s="50"/>
      <c r="EX221" s="50"/>
      <c r="EY221" s="50"/>
      <c r="EZ221" s="50"/>
      <c r="FA221" s="50"/>
      <c r="FB221" s="50"/>
      <c r="FC221" s="50"/>
      <c r="FD221" s="50"/>
      <c r="FE221" s="50"/>
      <c r="FF221" s="50"/>
      <c r="FG221" s="50"/>
      <c r="FH221" s="50"/>
      <c r="FI221" s="50"/>
      <c r="FJ221" s="50"/>
      <c r="FK221" s="50"/>
      <c r="FL221" s="50"/>
      <c r="FM221" s="50"/>
      <c r="FN221" s="50"/>
      <c r="FO221" s="50"/>
      <c r="FP221" s="50"/>
      <c r="FQ221" s="50"/>
      <c r="FR221" s="50"/>
      <c r="FS221" s="50"/>
      <c r="FT221" s="50"/>
      <c r="FU221" s="50"/>
      <c r="FV221" s="50"/>
      <c r="FW221" s="50"/>
      <c r="FX221" s="50"/>
      <c r="FY221" s="50"/>
      <c r="FZ221" s="50"/>
      <c r="GA221" s="50"/>
      <c r="GB221" s="50"/>
      <c r="GC221" s="50"/>
      <c r="GD221" s="50"/>
      <c r="GE221" s="50"/>
      <c r="GF221" s="50"/>
      <c r="GG221" s="50"/>
      <c r="GH221" s="50"/>
      <c r="GI221" s="50"/>
      <c r="GJ221" s="50"/>
      <c r="GK221" s="50"/>
      <c r="GL221" s="50"/>
      <c r="GM221" s="50"/>
      <c r="GN221" s="50"/>
      <c r="GO221" s="50"/>
      <c r="GP221" s="50"/>
      <c r="GQ221" s="50"/>
      <c r="GR221" s="50"/>
      <c r="GS221" s="50"/>
      <c r="GT221" s="50"/>
      <c r="GU221" s="50"/>
      <c r="GV221" s="50"/>
      <c r="GW221" s="50"/>
      <c r="GX221" s="50"/>
      <c r="GY221" s="50"/>
      <c r="GZ221" s="50"/>
      <c r="HA221" s="50"/>
      <c r="HB221" s="50"/>
      <c r="HC221" s="50"/>
      <c r="HD221" s="50"/>
      <c r="HE221" s="50"/>
      <c r="HF221" s="50"/>
      <c r="HG221" s="50"/>
      <c r="HH221" s="50"/>
      <c r="HI221" s="50"/>
      <c r="HJ221" s="50"/>
      <c r="HK221" s="50"/>
      <c r="HL221" s="50"/>
      <c r="HM221" s="50"/>
      <c r="HN221" s="50"/>
      <c r="HO221" s="50"/>
      <c r="HP221" s="50"/>
      <c r="HQ221" s="50"/>
      <c r="HR221" s="50"/>
      <c r="HS221" s="50"/>
      <c r="HT221" s="50"/>
      <c r="HU221" s="50"/>
      <c r="HV221" s="50"/>
      <c r="HW221" s="50"/>
    </row>
    <row r="222" spans="1:231" ht="27.75" customHeight="1" x14ac:dyDescent="0.2">
      <c r="A222" s="37" t="s">
        <v>374</v>
      </c>
      <c r="B222" s="38"/>
      <c r="C222" s="18" t="s">
        <v>108</v>
      </c>
      <c r="D222" s="19">
        <f>D223</f>
        <v>1048.5</v>
      </c>
    </row>
    <row r="223" spans="1:231" ht="15" customHeight="1" x14ac:dyDescent="0.2">
      <c r="A223" s="37" t="s">
        <v>375</v>
      </c>
      <c r="B223" s="38"/>
      <c r="C223" s="18" t="s">
        <v>109</v>
      </c>
      <c r="D223" s="19">
        <f>D224</f>
        <v>1048.5</v>
      </c>
    </row>
    <row r="224" spans="1:231" ht="15" customHeight="1" x14ac:dyDescent="0.2">
      <c r="A224" s="37" t="s">
        <v>376</v>
      </c>
      <c r="B224" s="38"/>
      <c r="C224" s="18" t="s">
        <v>110</v>
      </c>
      <c r="D224" s="19">
        <f>D225</f>
        <v>1048.5</v>
      </c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  <c r="BC224" s="51"/>
      <c r="BD224" s="51"/>
      <c r="BE224" s="51"/>
      <c r="BF224" s="51"/>
      <c r="BG224" s="51"/>
      <c r="BH224" s="51"/>
      <c r="BI224" s="51"/>
      <c r="BJ224" s="51"/>
      <c r="BK224" s="51"/>
      <c r="BL224" s="51"/>
      <c r="BM224" s="51"/>
      <c r="BN224" s="51"/>
      <c r="BO224" s="51"/>
      <c r="BP224" s="51"/>
      <c r="BQ224" s="51"/>
      <c r="BR224" s="51"/>
      <c r="BS224" s="51"/>
      <c r="BT224" s="51"/>
      <c r="BU224" s="51"/>
      <c r="BV224" s="51"/>
      <c r="BW224" s="51"/>
      <c r="BX224" s="51"/>
      <c r="BY224" s="51"/>
      <c r="BZ224" s="51"/>
      <c r="CA224" s="51"/>
      <c r="CB224" s="51"/>
      <c r="CC224" s="51"/>
      <c r="CD224" s="51"/>
      <c r="CE224" s="51"/>
      <c r="CF224" s="51"/>
      <c r="CG224" s="51"/>
      <c r="CH224" s="51"/>
      <c r="CI224" s="51"/>
      <c r="CJ224" s="51"/>
      <c r="CK224" s="51"/>
      <c r="CL224" s="51"/>
      <c r="CM224" s="51"/>
      <c r="CN224" s="51"/>
      <c r="CO224" s="51"/>
      <c r="CP224" s="51"/>
      <c r="CQ224" s="51"/>
      <c r="CR224" s="51"/>
      <c r="CS224" s="51"/>
      <c r="CT224" s="51"/>
      <c r="CU224" s="51"/>
      <c r="CV224" s="51"/>
      <c r="CW224" s="51"/>
      <c r="CX224" s="51"/>
      <c r="CY224" s="51"/>
      <c r="CZ224" s="51"/>
      <c r="DA224" s="51"/>
      <c r="DB224" s="51"/>
      <c r="DC224" s="51"/>
      <c r="DD224" s="51"/>
      <c r="DE224" s="51"/>
      <c r="DF224" s="51"/>
      <c r="DG224" s="51"/>
      <c r="DH224" s="51"/>
      <c r="DI224" s="51"/>
      <c r="DJ224" s="51"/>
      <c r="DK224" s="51"/>
      <c r="DL224" s="51"/>
      <c r="DM224" s="51"/>
      <c r="DN224" s="51"/>
      <c r="DO224" s="51"/>
      <c r="DP224" s="51"/>
      <c r="DQ224" s="51"/>
      <c r="DR224" s="51"/>
      <c r="DS224" s="51"/>
      <c r="DT224" s="51"/>
      <c r="DU224" s="51"/>
      <c r="DV224" s="51"/>
      <c r="DW224" s="51"/>
      <c r="DX224" s="51"/>
      <c r="DY224" s="51"/>
      <c r="DZ224" s="51"/>
      <c r="EA224" s="51"/>
      <c r="EB224" s="51"/>
      <c r="EC224" s="51"/>
      <c r="ED224" s="51"/>
      <c r="EE224" s="51"/>
      <c r="EF224" s="51"/>
      <c r="EG224" s="51"/>
      <c r="EH224" s="51"/>
      <c r="EI224" s="51"/>
      <c r="EJ224" s="51"/>
      <c r="EK224" s="51"/>
      <c r="EL224" s="51"/>
      <c r="EM224" s="51"/>
      <c r="EN224" s="51"/>
      <c r="EO224" s="51"/>
      <c r="EP224" s="51"/>
      <c r="EQ224" s="51"/>
      <c r="ER224" s="51"/>
      <c r="ES224" s="51"/>
      <c r="ET224" s="51"/>
      <c r="EU224" s="51"/>
      <c r="EV224" s="51"/>
      <c r="EW224" s="51"/>
      <c r="EX224" s="51"/>
      <c r="EY224" s="51"/>
      <c r="EZ224" s="51"/>
      <c r="FA224" s="51"/>
      <c r="FB224" s="51"/>
      <c r="FC224" s="51"/>
      <c r="FD224" s="51"/>
      <c r="FE224" s="51"/>
      <c r="FF224" s="51"/>
      <c r="FG224" s="51"/>
      <c r="FH224" s="51"/>
      <c r="FI224" s="51"/>
      <c r="FJ224" s="51"/>
      <c r="FK224" s="51"/>
      <c r="FL224" s="51"/>
      <c r="FM224" s="51"/>
      <c r="FN224" s="51"/>
      <c r="FO224" s="51"/>
      <c r="FP224" s="51"/>
      <c r="FQ224" s="51"/>
      <c r="FR224" s="51"/>
      <c r="FS224" s="51"/>
      <c r="FT224" s="51"/>
      <c r="FU224" s="51"/>
      <c r="FV224" s="51"/>
      <c r="FW224" s="51"/>
      <c r="FX224" s="51"/>
      <c r="FY224" s="51"/>
      <c r="FZ224" s="51"/>
      <c r="GA224" s="51"/>
      <c r="GB224" s="51"/>
      <c r="GC224" s="51"/>
      <c r="GD224" s="51"/>
      <c r="GE224" s="51"/>
      <c r="GF224" s="51"/>
      <c r="GG224" s="51"/>
      <c r="GH224" s="51"/>
      <c r="GI224" s="51"/>
      <c r="GJ224" s="51"/>
      <c r="GK224" s="51"/>
      <c r="GL224" s="51"/>
      <c r="GM224" s="51"/>
      <c r="GN224" s="51"/>
      <c r="GO224" s="51"/>
      <c r="GP224" s="51"/>
      <c r="GQ224" s="51"/>
      <c r="GR224" s="51"/>
      <c r="GS224" s="51"/>
      <c r="GT224" s="51"/>
      <c r="GU224" s="51"/>
      <c r="GV224" s="51"/>
      <c r="GW224" s="51"/>
      <c r="GX224" s="51"/>
      <c r="GY224" s="51"/>
      <c r="GZ224" s="51"/>
      <c r="HA224" s="51"/>
      <c r="HB224" s="51"/>
      <c r="HC224" s="51"/>
      <c r="HD224" s="51"/>
      <c r="HE224" s="51"/>
      <c r="HF224" s="51"/>
      <c r="HG224" s="51"/>
      <c r="HH224" s="51"/>
      <c r="HI224" s="51"/>
      <c r="HJ224" s="51"/>
      <c r="HK224" s="51"/>
      <c r="HL224" s="51"/>
      <c r="HM224" s="51"/>
      <c r="HN224" s="51"/>
      <c r="HO224" s="51"/>
      <c r="HP224" s="51"/>
      <c r="HQ224" s="51"/>
      <c r="HR224" s="51"/>
      <c r="HS224" s="51"/>
      <c r="HT224" s="51"/>
      <c r="HU224" s="51"/>
      <c r="HV224" s="51"/>
      <c r="HW224" s="51"/>
    </row>
    <row r="225" spans="1:231" ht="15" customHeight="1" x14ac:dyDescent="0.2">
      <c r="A225" s="37"/>
      <c r="B225" s="25" t="s">
        <v>293</v>
      </c>
      <c r="C225" s="26" t="s">
        <v>294</v>
      </c>
      <c r="D225" s="19">
        <v>1048.5</v>
      </c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/>
      <c r="AZ225" s="51"/>
      <c r="BA225" s="51"/>
      <c r="BB225" s="51"/>
      <c r="BC225" s="51"/>
      <c r="BD225" s="51"/>
      <c r="BE225" s="51"/>
      <c r="BF225" s="51"/>
      <c r="BG225" s="51"/>
      <c r="BH225" s="51"/>
      <c r="BI225" s="51"/>
      <c r="BJ225" s="51"/>
      <c r="BK225" s="51"/>
      <c r="BL225" s="51"/>
      <c r="BM225" s="51"/>
      <c r="BN225" s="51"/>
      <c r="BO225" s="51"/>
      <c r="BP225" s="51"/>
      <c r="BQ225" s="51"/>
      <c r="BR225" s="51"/>
      <c r="BS225" s="51"/>
      <c r="BT225" s="51"/>
      <c r="BU225" s="51"/>
      <c r="BV225" s="51"/>
      <c r="BW225" s="51"/>
      <c r="BX225" s="51"/>
      <c r="BY225" s="51"/>
      <c r="BZ225" s="51"/>
      <c r="CA225" s="51"/>
      <c r="CB225" s="51"/>
      <c r="CC225" s="51"/>
      <c r="CD225" s="51"/>
      <c r="CE225" s="51"/>
      <c r="CF225" s="51"/>
      <c r="CG225" s="51"/>
      <c r="CH225" s="51"/>
      <c r="CI225" s="51"/>
      <c r="CJ225" s="51"/>
      <c r="CK225" s="51"/>
      <c r="CL225" s="51"/>
      <c r="CM225" s="51"/>
      <c r="CN225" s="51"/>
      <c r="CO225" s="51"/>
      <c r="CP225" s="51"/>
      <c r="CQ225" s="51"/>
      <c r="CR225" s="51"/>
      <c r="CS225" s="51"/>
      <c r="CT225" s="51"/>
      <c r="CU225" s="51"/>
      <c r="CV225" s="51"/>
      <c r="CW225" s="51"/>
      <c r="CX225" s="51"/>
      <c r="CY225" s="51"/>
      <c r="CZ225" s="51"/>
      <c r="DA225" s="51"/>
      <c r="DB225" s="51"/>
      <c r="DC225" s="51"/>
      <c r="DD225" s="51"/>
      <c r="DE225" s="51"/>
      <c r="DF225" s="51"/>
      <c r="DG225" s="51"/>
      <c r="DH225" s="51"/>
      <c r="DI225" s="51"/>
      <c r="DJ225" s="51"/>
      <c r="DK225" s="51"/>
      <c r="DL225" s="51"/>
      <c r="DM225" s="51"/>
      <c r="DN225" s="51"/>
      <c r="DO225" s="51"/>
      <c r="DP225" s="51"/>
      <c r="DQ225" s="51"/>
      <c r="DR225" s="51"/>
      <c r="DS225" s="51"/>
      <c r="DT225" s="51"/>
      <c r="DU225" s="51"/>
      <c r="DV225" s="51"/>
      <c r="DW225" s="51"/>
      <c r="DX225" s="51"/>
      <c r="DY225" s="51"/>
      <c r="DZ225" s="51"/>
      <c r="EA225" s="51"/>
      <c r="EB225" s="51"/>
      <c r="EC225" s="51"/>
      <c r="ED225" s="51"/>
      <c r="EE225" s="51"/>
      <c r="EF225" s="51"/>
      <c r="EG225" s="51"/>
      <c r="EH225" s="51"/>
      <c r="EI225" s="51"/>
      <c r="EJ225" s="51"/>
      <c r="EK225" s="51"/>
      <c r="EL225" s="51"/>
      <c r="EM225" s="51"/>
      <c r="EN225" s="51"/>
      <c r="EO225" s="51"/>
      <c r="EP225" s="51"/>
      <c r="EQ225" s="51"/>
      <c r="ER225" s="51"/>
      <c r="ES225" s="51"/>
      <c r="ET225" s="51"/>
      <c r="EU225" s="51"/>
      <c r="EV225" s="51"/>
      <c r="EW225" s="51"/>
      <c r="EX225" s="51"/>
      <c r="EY225" s="51"/>
      <c r="EZ225" s="51"/>
      <c r="FA225" s="51"/>
      <c r="FB225" s="51"/>
      <c r="FC225" s="51"/>
      <c r="FD225" s="51"/>
      <c r="FE225" s="51"/>
      <c r="FF225" s="51"/>
      <c r="FG225" s="51"/>
      <c r="FH225" s="51"/>
      <c r="FI225" s="51"/>
      <c r="FJ225" s="51"/>
      <c r="FK225" s="51"/>
      <c r="FL225" s="51"/>
      <c r="FM225" s="51"/>
      <c r="FN225" s="51"/>
      <c r="FO225" s="51"/>
      <c r="FP225" s="51"/>
      <c r="FQ225" s="51"/>
      <c r="FR225" s="51"/>
      <c r="FS225" s="51"/>
      <c r="FT225" s="51"/>
      <c r="FU225" s="51"/>
      <c r="FV225" s="51"/>
      <c r="FW225" s="51"/>
      <c r="FX225" s="51"/>
      <c r="FY225" s="51"/>
      <c r="FZ225" s="51"/>
      <c r="GA225" s="51"/>
      <c r="GB225" s="51"/>
      <c r="GC225" s="51"/>
      <c r="GD225" s="51"/>
      <c r="GE225" s="51"/>
      <c r="GF225" s="51"/>
      <c r="GG225" s="51"/>
      <c r="GH225" s="51"/>
      <c r="GI225" s="51"/>
      <c r="GJ225" s="51"/>
      <c r="GK225" s="51"/>
      <c r="GL225" s="51"/>
      <c r="GM225" s="51"/>
      <c r="GN225" s="51"/>
      <c r="GO225" s="51"/>
      <c r="GP225" s="51"/>
      <c r="GQ225" s="51"/>
      <c r="GR225" s="51"/>
      <c r="GS225" s="51"/>
      <c r="GT225" s="51"/>
      <c r="GU225" s="51"/>
      <c r="GV225" s="51"/>
      <c r="GW225" s="51"/>
      <c r="GX225" s="51"/>
      <c r="GY225" s="51"/>
      <c r="GZ225" s="51"/>
      <c r="HA225" s="51"/>
      <c r="HB225" s="51"/>
      <c r="HC225" s="51"/>
      <c r="HD225" s="51"/>
      <c r="HE225" s="51"/>
      <c r="HF225" s="51"/>
      <c r="HG225" s="51"/>
      <c r="HH225" s="51"/>
      <c r="HI225" s="51"/>
      <c r="HJ225" s="51"/>
      <c r="HK225" s="51"/>
      <c r="HL225" s="51"/>
      <c r="HM225" s="51"/>
      <c r="HN225" s="51"/>
      <c r="HO225" s="51"/>
      <c r="HP225" s="51"/>
      <c r="HQ225" s="51"/>
      <c r="HR225" s="51"/>
      <c r="HS225" s="51"/>
      <c r="HT225" s="51"/>
      <c r="HU225" s="51"/>
      <c r="HV225" s="51"/>
      <c r="HW225" s="51"/>
    </row>
    <row r="226" spans="1:231" ht="27.75" customHeight="1" x14ac:dyDescent="0.2">
      <c r="A226" s="37" t="s">
        <v>377</v>
      </c>
      <c r="B226" s="25"/>
      <c r="C226" s="26" t="s">
        <v>111</v>
      </c>
      <c r="D226" s="19">
        <f>D227</f>
        <v>5</v>
      </c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</row>
    <row r="227" spans="1:231" ht="15" customHeight="1" x14ac:dyDescent="0.2">
      <c r="A227" s="37" t="s">
        <v>378</v>
      </c>
      <c r="B227" s="25"/>
      <c r="C227" s="26" t="s">
        <v>112</v>
      </c>
      <c r="D227" s="19">
        <f>D228</f>
        <v>5</v>
      </c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</row>
    <row r="228" spans="1:231" ht="15" customHeight="1" x14ac:dyDescent="0.2">
      <c r="A228" s="37" t="s">
        <v>379</v>
      </c>
      <c r="B228" s="25"/>
      <c r="C228" s="26" t="s">
        <v>113</v>
      </c>
      <c r="D228" s="19">
        <f>D229</f>
        <v>5</v>
      </c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</row>
    <row r="229" spans="1:231" ht="27.75" customHeight="1" x14ac:dyDescent="0.2">
      <c r="A229" s="37"/>
      <c r="B229" s="25" t="s">
        <v>285</v>
      </c>
      <c r="C229" s="26" t="s">
        <v>286</v>
      </c>
      <c r="D229" s="19">
        <v>5</v>
      </c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</row>
    <row r="230" spans="1:231" ht="27.75" customHeight="1" x14ac:dyDescent="0.2">
      <c r="A230" s="7" t="s">
        <v>380</v>
      </c>
      <c r="B230" s="25"/>
      <c r="C230" s="26" t="s">
        <v>114</v>
      </c>
      <c r="D230" s="19">
        <f>D231</f>
        <v>136.64400000000001</v>
      </c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</row>
    <row r="231" spans="1:231" ht="27.75" customHeight="1" x14ac:dyDescent="0.2">
      <c r="A231" s="7" t="s">
        <v>381</v>
      </c>
      <c r="B231" s="25"/>
      <c r="C231" s="26" t="s">
        <v>115</v>
      </c>
      <c r="D231" s="19">
        <f>D232</f>
        <v>136.64400000000001</v>
      </c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</row>
    <row r="232" spans="1:231" ht="27.75" customHeight="1" x14ac:dyDescent="0.2">
      <c r="A232" s="7" t="s">
        <v>382</v>
      </c>
      <c r="B232" s="25"/>
      <c r="C232" s="26" t="s">
        <v>116</v>
      </c>
      <c r="D232" s="19">
        <f>D233</f>
        <v>136.64400000000001</v>
      </c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</row>
    <row r="233" spans="1:231" ht="27.75" customHeight="1" x14ac:dyDescent="0.2">
      <c r="A233" s="7"/>
      <c r="B233" s="25" t="s">
        <v>285</v>
      </c>
      <c r="C233" s="26" t="s">
        <v>286</v>
      </c>
      <c r="D233" s="19">
        <v>136.64400000000001</v>
      </c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</row>
    <row r="234" spans="1:231" ht="27.75" customHeight="1" x14ac:dyDescent="0.2">
      <c r="A234" s="48" t="s">
        <v>383</v>
      </c>
      <c r="B234" s="31"/>
      <c r="C234" s="35" t="s">
        <v>117</v>
      </c>
      <c r="D234" s="16">
        <f>D235+D248+D252</f>
        <v>60567.548680000007</v>
      </c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  <c r="CA234" s="52"/>
      <c r="CB234" s="52"/>
      <c r="CC234" s="52"/>
      <c r="CD234" s="52"/>
      <c r="CE234" s="52"/>
      <c r="CF234" s="52"/>
      <c r="CG234" s="52"/>
      <c r="CH234" s="52"/>
      <c r="CI234" s="52"/>
      <c r="CJ234" s="52"/>
      <c r="CK234" s="52"/>
      <c r="CL234" s="52"/>
      <c r="CM234" s="52"/>
      <c r="CN234" s="52"/>
      <c r="CO234" s="52"/>
      <c r="CP234" s="52"/>
      <c r="CQ234" s="52"/>
      <c r="CR234" s="52"/>
      <c r="CS234" s="52"/>
      <c r="CT234" s="52"/>
      <c r="CU234" s="52"/>
      <c r="CV234" s="52"/>
      <c r="CW234" s="52"/>
      <c r="CX234" s="52"/>
      <c r="CY234" s="52"/>
      <c r="CZ234" s="52"/>
      <c r="DA234" s="52"/>
      <c r="DB234" s="52"/>
      <c r="DC234" s="52"/>
      <c r="DD234" s="52"/>
      <c r="DE234" s="52"/>
      <c r="DF234" s="52"/>
      <c r="DG234" s="52"/>
      <c r="DH234" s="52"/>
      <c r="DI234" s="52"/>
      <c r="DJ234" s="52"/>
      <c r="DK234" s="52"/>
      <c r="DL234" s="52"/>
      <c r="DM234" s="52"/>
      <c r="DN234" s="52"/>
      <c r="DO234" s="52"/>
      <c r="DP234" s="52"/>
      <c r="DQ234" s="52"/>
      <c r="DR234" s="52"/>
      <c r="DS234" s="52"/>
      <c r="DT234" s="52"/>
      <c r="DU234" s="52"/>
      <c r="DV234" s="52"/>
      <c r="DW234" s="52"/>
      <c r="DX234" s="52"/>
      <c r="DY234" s="52"/>
      <c r="DZ234" s="52"/>
      <c r="EA234" s="52"/>
      <c r="EB234" s="52"/>
      <c r="EC234" s="52"/>
      <c r="ED234" s="52"/>
      <c r="EE234" s="52"/>
      <c r="EF234" s="52"/>
      <c r="EG234" s="52"/>
      <c r="EH234" s="52"/>
      <c r="EI234" s="52"/>
      <c r="EJ234" s="52"/>
      <c r="EK234" s="52"/>
      <c r="EL234" s="52"/>
      <c r="EM234" s="52"/>
      <c r="EN234" s="52"/>
      <c r="EO234" s="52"/>
      <c r="EP234" s="52"/>
      <c r="EQ234" s="52"/>
      <c r="ER234" s="52"/>
      <c r="ES234" s="52"/>
      <c r="ET234" s="52"/>
      <c r="EU234" s="52"/>
      <c r="EV234" s="52"/>
      <c r="EW234" s="52"/>
      <c r="EX234" s="52"/>
      <c r="EY234" s="52"/>
      <c r="EZ234" s="52"/>
      <c r="FA234" s="52"/>
      <c r="FB234" s="52"/>
      <c r="FC234" s="52"/>
      <c r="FD234" s="52"/>
      <c r="FE234" s="52"/>
      <c r="FF234" s="52"/>
      <c r="FG234" s="52"/>
      <c r="FH234" s="52"/>
      <c r="FI234" s="52"/>
      <c r="FJ234" s="52"/>
      <c r="FK234" s="52"/>
      <c r="FL234" s="52"/>
      <c r="FM234" s="52"/>
      <c r="FN234" s="52"/>
      <c r="FO234" s="52"/>
      <c r="FP234" s="52"/>
      <c r="FQ234" s="52"/>
      <c r="FR234" s="52"/>
      <c r="FS234" s="52"/>
      <c r="FT234" s="52"/>
      <c r="FU234" s="52"/>
      <c r="FV234" s="52"/>
      <c r="FW234" s="52"/>
      <c r="FX234" s="52"/>
      <c r="FY234" s="52"/>
      <c r="FZ234" s="52"/>
      <c r="GA234" s="52"/>
      <c r="GB234" s="52"/>
      <c r="GC234" s="52"/>
      <c r="GD234" s="52"/>
      <c r="GE234" s="52"/>
      <c r="GF234" s="52"/>
      <c r="GG234" s="52"/>
      <c r="GH234" s="52"/>
      <c r="GI234" s="52"/>
      <c r="GJ234" s="52"/>
      <c r="GK234" s="52"/>
      <c r="GL234" s="52"/>
      <c r="GM234" s="52"/>
      <c r="GN234" s="52"/>
      <c r="GO234" s="52"/>
      <c r="GP234" s="52"/>
      <c r="GQ234" s="52"/>
      <c r="GR234" s="52"/>
      <c r="GS234" s="52"/>
      <c r="GT234" s="52"/>
      <c r="GU234" s="52"/>
      <c r="GV234" s="52"/>
      <c r="GW234" s="52"/>
      <c r="GX234" s="52"/>
      <c r="GY234" s="52"/>
      <c r="GZ234" s="52"/>
      <c r="HA234" s="52"/>
      <c r="HB234" s="52"/>
      <c r="HC234" s="52"/>
      <c r="HD234" s="52"/>
      <c r="HE234" s="52"/>
      <c r="HF234" s="52"/>
      <c r="HG234" s="52"/>
      <c r="HH234" s="52"/>
      <c r="HI234" s="52"/>
      <c r="HJ234" s="52"/>
      <c r="HK234" s="52"/>
      <c r="HL234" s="52"/>
      <c r="HM234" s="52"/>
      <c r="HN234" s="52"/>
      <c r="HO234" s="52"/>
      <c r="HP234" s="52"/>
      <c r="HQ234" s="52"/>
      <c r="HR234" s="52"/>
      <c r="HS234" s="52"/>
      <c r="HT234" s="52"/>
      <c r="HU234" s="52"/>
      <c r="HV234" s="52"/>
      <c r="HW234" s="52"/>
    </row>
    <row r="235" spans="1:231" ht="15" customHeight="1" x14ac:dyDescent="0.2">
      <c r="A235" s="37" t="s">
        <v>384</v>
      </c>
      <c r="B235" s="25"/>
      <c r="C235" s="26" t="s">
        <v>118</v>
      </c>
      <c r="D235" s="19">
        <f>D236</f>
        <v>57851.568020000006</v>
      </c>
    </row>
    <row r="236" spans="1:231" ht="28.5" customHeight="1" x14ac:dyDescent="0.2">
      <c r="A236" s="37" t="s">
        <v>385</v>
      </c>
      <c r="B236" s="25"/>
      <c r="C236" s="26" t="s">
        <v>119</v>
      </c>
      <c r="D236" s="19">
        <f>D237+D239+D241+D243+D245</f>
        <v>57851.568020000006</v>
      </c>
    </row>
    <row r="237" spans="1:231" ht="28.5" customHeight="1" x14ac:dyDescent="0.2">
      <c r="A237" s="37" t="s">
        <v>386</v>
      </c>
      <c r="B237" s="25"/>
      <c r="C237" s="18" t="s">
        <v>120</v>
      </c>
      <c r="D237" s="19">
        <f>D238</f>
        <v>15298.6487</v>
      </c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  <c r="BA237" s="53"/>
      <c r="BB237" s="53"/>
      <c r="BC237" s="53"/>
      <c r="BD237" s="53"/>
      <c r="BE237" s="53"/>
      <c r="BF237" s="53"/>
      <c r="BG237" s="53"/>
      <c r="BH237" s="53"/>
      <c r="BI237" s="53"/>
      <c r="BJ237" s="53"/>
      <c r="BK237" s="53"/>
      <c r="BL237" s="53"/>
      <c r="BM237" s="53"/>
      <c r="BN237" s="53"/>
      <c r="BO237" s="53"/>
      <c r="BP237" s="53"/>
      <c r="BQ237" s="53"/>
      <c r="BR237" s="53"/>
      <c r="BS237" s="53"/>
      <c r="BT237" s="53"/>
      <c r="BU237" s="53"/>
      <c r="BV237" s="53"/>
      <c r="BW237" s="53"/>
      <c r="BX237" s="53"/>
      <c r="BY237" s="53"/>
      <c r="BZ237" s="53"/>
      <c r="CA237" s="53"/>
      <c r="CB237" s="53"/>
      <c r="CC237" s="53"/>
      <c r="CD237" s="53"/>
      <c r="CE237" s="53"/>
      <c r="CF237" s="53"/>
      <c r="CG237" s="53"/>
      <c r="CH237" s="53"/>
      <c r="CI237" s="53"/>
      <c r="CJ237" s="53"/>
      <c r="CK237" s="53"/>
      <c r="CL237" s="53"/>
      <c r="CM237" s="53"/>
      <c r="CN237" s="53"/>
      <c r="CO237" s="53"/>
      <c r="CP237" s="53"/>
      <c r="CQ237" s="53"/>
      <c r="CR237" s="53"/>
      <c r="CS237" s="53"/>
      <c r="CT237" s="53"/>
      <c r="CU237" s="53"/>
      <c r="CV237" s="53"/>
      <c r="CW237" s="53"/>
      <c r="CX237" s="53"/>
      <c r="CY237" s="53"/>
      <c r="CZ237" s="53"/>
      <c r="DA237" s="53"/>
      <c r="DB237" s="53"/>
      <c r="DC237" s="53"/>
      <c r="DD237" s="53"/>
      <c r="DE237" s="53"/>
      <c r="DF237" s="53"/>
      <c r="DG237" s="53"/>
      <c r="DH237" s="53"/>
      <c r="DI237" s="53"/>
      <c r="DJ237" s="53"/>
      <c r="DK237" s="53"/>
      <c r="DL237" s="53"/>
      <c r="DM237" s="53"/>
      <c r="DN237" s="53"/>
      <c r="DO237" s="53"/>
      <c r="DP237" s="53"/>
      <c r="DQ237" s="53"/>
      <c r="DR237" s="53"/>
      <c r="DS237" s="53"/>
      <c r="DT237" s="53"/>
      <c r="DU237" s="53"/>
      <c r="DV237" s="53"/>
      <c r="DW237" s="53"/>
      <c r="DX237" s="53"/>
      <c r="DY237" s="53"/>
      <c r="DZ237" s="53"/>
      <c r="EA237" s="53"/>
      <c r="EB237" s="53"/>
      <c r="EC237" s="53"/>
      <c r="ED237" s="53"/>
      <c r="EE237" s="53"/>
      <c r="EF237" s="53"/>
      <c r="EG237" s="53"/>
      <c r="EH237" s="53"/>
      <c r="EI237" s="53"/>
      <c r="EJ237" s="53"/>
      <c r="EK237" s="53"/>
      <c r="EL237" s="53"/>
      <c r="EM237" s="53"/>
      <c r="EN237" s="53"/>
      <c r="EO237" s="53"/>
      <c r="EP237" s="53"/>
      <c r="EQ237" s="53"/>
      <c r="ER237" s="53"/>
      <c r="ES237" s="53"/>
      <c r="ET237" s="53"/>
      <c r="EU237" s="53"/>
      <c r="EV237" s="53"/>
      <c r="EW237" s="53"/>
      <c r="EX237" s="53"/>
      <c r="EY237" s="53"/>
      <c r="EZ237" s="53"/>
      <c r="FA237" s="53"/>
      <c r="FB237" s="53"/>
      <c r="FC237" s="53"/>
      <c r="FD237" s="53"/>
      <c r="FE237" s="53"/>
      <c r="FF237" s="53"/>
      <c r="FG237" s="53"/>
      <c r="FH237" s="53"/>
      <c r="FI237" s="53"/>
      <c r="FJ237" s="53"/>
      <c r="FK237" s="53"/>
      <c r="FL237" s="53"/>
      <c r="FM237" s="53"/>
      <c r="FN237" s="53"/>
      <c r="FO237" s="53"/>
      <c r="FP237" s="53"/>
      <c r="FQ237" s="53"/>
      <c r="FR237" s="53"/>
      <c r="FS237" s="53"/>
      <c r="FT237" s="53"/>
      <c r="FU237" s="53"/>
      <c r="FV237" s="53"/>
      <c r="FW237" s="53"/>
      <c r="FX237" s="53"/>
      <c r="FY237" s="53"/>
      <c r="FZ237" s="53"/>
      <c r="GA237" s="53"/>
      <c r="GB237" s="53"/>
      <c r="GC237" s="53"/>
      <c r="GD237" s="53"/>
      <c r="GE237" s="53"/>
      <c r="GF237" s="53"/>
      <c r="GG237" s="53"/>
      <c r="GH237" s="53"/>
      <c r="GI237" s="53"/>
      <c r="GJ237" s="53"/>
      <c r="GK237" s="53"/>
      <c r="GL237" s="53"/>
      <c r="GM237" s="53"/>
      <c r="GN237" s="53"/>
      <c r="GO237" s="53"/>
      <c r="GP237" s="53"/>
      <c r="GQ237" s="53"/>
      <c r="GR237" s="53"/>
      <c r="GS237" s="53"/>
      <c r="GT237" s="53"/>
      <c r="GU237" s="53"/>
      <c r="GV237" s="53"/>
      <c r="GW237" s="53"/>
      <c r="GX237" s="53"/>
      <c r="GY237" s="53"/>
      <c r="GZ237" s="53"/>
      <c r="HA237" s="53"/>
      <c r="HB237" s="53"/>
      <c r="HC237" s="53"/>
      <c r="HD237" s="53"/>
      <c r="HE237" s="53"/>
      <c r="HF237" s="53"/>
      <c r="HG237" s="53"/>
      <c r="HH237" s="53"/>
      <c r="HI237" s="53"/>
      <c r="HJ237" s="53"/>
      <c r="HK237" s="53"/>
      <c r="HL237" s="53"/>
      <c r="HM237" s="53"/>
      <c r="HN237" s="53"/>
      <c r="HO237" s="53"/>
      <c r="HP237" s="53"/>
      <c r="HQ237" s="53"/>
      <c r="HR237" s="53"/>
      <c r="HS237" s="53"/>
      <c r="HT237" s="53"/>
      <c r="HU237" s="53"/>
      <c r="HV237" s="53"/>
      <c r="HW237" s="53"/>
    </row>
    <row r="238" spans="1:231" ht="28.5" customHeight="1" x14ac:dyDescent="0.2">
      <c r="A238" s="37"/>
      <c r="B238" s="25" t="s">
        <v>281</v>
      </c>
      <c r="C238" s="26" t="s">
        <v>282</v>
      </c>
      <c r="D238" s="19">
        <v>15298.6487</v>
      </c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  <c r="BA238" s="53"/>
      <c r="BB238" s="53"/>
      <c r="BC238" s="53"/>
      <c r="BD238" s="53"/>
      <c r="BE238" s="53"/>
      <c r="BF238" s="53"/>
      <c r="BG238" s="53"/>
      <c r="BH238" s="53"/>
      <c r="BI238" s="53"/>
      <c r="BJ238" s="53"/>
      <c r="BK238" s="53"/>
      <c r="BL238" s="53"/>
      <c r="BM238" s="53"/>
      <c r="BN238" s="53"/>
      <c r="BO238" s="53"/>
      <c r="BP238" s="53"/>
      <c r="BQ238" s="53"/>
      <c r="BR238" s="53"/>
      <c r="BS238" s="53"/>
      <c r="BT238" s="53"/>
      <c r="BU238" s="53"/>
      <c r="BV238" s="53"/>
      <c r="BW238" s="53"/>
      <c r="BX238" s="53"/>
      <c r="BY238" s="53"/>
      <c r="BZ238" s="53"/>
      <c r="CA238" s="53"/>
      <c r="CB238" s="53"/>
      <c r="CC238" s="53"/>
      <c r="CD238" s="53"/>
      <c r="CE238" s="53"/>
      <c r="CF238" s="53"/>
      <c r="CG238" s="53"/>
      <c r="CH238" s="53"/>
      <c r="CI238" s="53"/>
      <c r="CJ238" s="53"/>
      <c r="CK238" s="53"/>
      <c r="CL238" s="53"/>
      <c r="CM238" s="53"/>
      <c r="CN238" s="53"/>
      <c r="CO238" s="53"/>
      <c r="CP238" s="53"/>
      <c r="CQ238" s="53"/>
      <c r="CR238" s="53"/>
      <c r="CS238" s="53"/>
      <c r="CT238" s="53"/>
      <c r="CU238" s="53"/>
      <c r="CV238" s="53"/>
      <c r="CW238" s="53"/>
      <c r="CX238" s="53"/>
      <c r="CY238" s="53"/>
      <c r="CZ238" s="53"/>
      <c r="DA238" s="53"/>
      <c r="DB238" s="53"/>
      <c r="DC238" s="53"/>
      <c r="DD238" s="53"/>
      <c r="DE238" s="53"/>
      <c r="DF238" s="53"/>
      <c r="DG238" s="53"/>
      <c r="DH238" s="53"/>
      <c r="DI238" s="53"/>
      <c r="DJ238" s="53"/>
      <c r="DK238" s="53"/>
      <c r="DL238" s="53"/>
      <c r="DM238" s="53"/>
      <c r="DN238" s="53"/>
      <c r="DO238" s="53"/>
      <c r="DP238" s="53"/>
      <c r="DQ238" s="53"/>
      <c r="DR238" s="53"/>
      <c r="DS238" s="53"/>
      <c r="DT238" s="53"/>
      <c r="DU238" s="53"/>
      <c r="DV238" s="53"/>
      <c r="DW238" s="53"/>
      <c r="DX238" s="53"/>
      <c r="DY238" s="53"/>
      <c r="DZ238" s="53"/>
      <c r="EA238" s="53"/>
      <c r="EB238" s="53"/>
      <c r="EC238" s="53"/>
      <c r="ED238" s="53"/>
      <c r="EE238" s="53"/>
      <c r="EF238" s="53"/>
      <c r="EG238" s="53"/>
      <c r="EH238" s="53"/>
      <c r="EI238" s="53"/>
      <c r="EJ238" s="53"/>
      <c r="EK238" s="53"/>
      <c r="EL238" s="53"/>
      <c r="EM238" s="53"/>
      <c r="EN238" s="53"/>
      <c r="EO238" s="53"/>
      <c r="EP238" s="53"/>
      <c r="EQ238" s="53"/>
      <c r="ER238" s="53"/>
      <c r="ES238" s="53"/>
      <c r="ET238" s="53"/>
      <c r="EU238" s="53"/>
      <c r="EV238" s="53"/>
      <c r="EW238" s="53"/>
      <c r="EX238" s="53"/>
      <c r="EY238" s="53"/>
      <c r="EZ238" s="53"/>
      <c r="FA238" s="53"/>
      <c r="FB238" s="53"/>
      <c r="FC238" s="53"/>
      <c r="FD238" s="53"/>
      <c r="FE238" s="53"/>
      <c r="FF238" s="53"/>
      <c r="FG238" s="53"/>
      <c r="FH238" s="53"/>
      <c r="FI238" s="53"/>
      <c r="FJ238" s="53"/>
      <c r="FK238" s="53"/>
      <c r="FL238" s="53"/>
      <c r="FM238" s="53"/>
      <c r="FN238" s="53"/>
      <c r="FO238" s="53"/>
      <c r="FP238" s="53"/>
      <c r="FQ238" s="53"/>
      <c r="FR238" s="53"/>
      <c r="FS238" s="53"/>
      <c r="FT238" s="53"/>
      <c r="FU238" s="53"/>
      <c r="FV238" s="53"/>
      <c r="FW238" s="53"/>
      <c r="FX238" s="53"/>
      <c r="FY238" s="53"/>
      <c r="FZ238" s="53"/>
      <c r="GA238" s="53"/>
      <c r="GB238" s="53"/>
      <c r="GC238" s="53"/>
      <c r="GD238" s="53"/>
      <c r="GE238" s="53"/>
      <c r="GF238" s="53"/>
      <c r="GG238" s="53"/>
      <c r="GH238" s="53"/>
      <c r="GI238" s="53"/>
      <c r="GJ238" s="53"/>
      <c r="GK238" s="53"/>
      <c r="GL238" s="53"/>
      <c r="GM238" s="53"/>
      <c r="GN238" s="53"/>
      <c r="GO238" s="53"/>
      <c r="GP238" s="53"/>
      <c r="GQ238" s="53"/>
      <c r="GR238" s="53"/>
      <c r="GS238" s="53"/>
      <c r="GT238" s="53"/>
      <c r="GU238" s="53"/>
      <c r="GV238" s="53"/>
      <c r="GW238" s="53"/>
      <c r="GX238" s="53"/>
      <c r="GY238" s="53"/>
      <c r="GZ238" s="53"/>
      <c r="HA238" s="53"/>
      <c r="HB238" s="53"/>
      <c r="HC238" s="53"/>
      <c r="HD238" s="53"/>
      <c r="HE238" s="53"/>
      <c r="HF238" s="53"/>
      <c r="HG238" s="53"/>
      <c r="HH238" s="53"/>
      <c r="HI238" s="53"/>
      <c r="HJ238" s="53"/>
      <c r="HK238" s="53"/>
      <c r="HL238" s="53"/>
      <c r="HM238" s="53"/>
      <c r="HN238" s="53"/>
      <c r="HO238" s="53"/>
      <c r="HP238" s="53"/>
      <c r="HQ238" s="53"/>
      <c r="HR238" s="53"/>
      <c r="HS238" s="53"/>
      <c r="HT238" s="53"/>
      <c r="HU238" s="53"/>
      <c r="HV238" s="53"/>
      <c r="HW238" s="53"/>
    </row>
    <row r="239" spans="1:231" ht="15.75" customHeight="1" x14ac:dyDescent="0.2">
      <c r="A239" s="37" t="s">
        <v>387</v>
      </c>
      <c r="B239" s="25"/>
      <c r="C239" s="26" t="s">
        <v>121</v>
      </c>
      <c r="D239" s="19">
        <f>D240</f>
        <v>200</v>
      </c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4"/>
      <c r="CS239" s="54"/>
      <c r="CT239" s="54"/>
      <c r="CU239" s="54"/>
      <c r="CV239" s="54"/>
      <c r="CW239" s="54"/>
      <c r="CX239" s="54"/>
      <c r="CY239" s="54"/>
      <c r="CZ239" s="54"/>
      <c r="DA239" s="54"/>
      <c r="DB239" s="54"/>
      <c r="DC239" s="54"/>
      <c r="DD239" s="54"/>
      <c r="DE239" s="54"/>
      <c r="DF239" s="54"/>
      <c r="DG239" s="54"/>
      <c r="DH239" s="54"/>
      <c r="DI239" s="54"/>
      <c r="DJ239" s="54"/>
      <c r="DK239" s="54"/>
      <c r="DL239" s="54"/>
      <c r="DM239" s="54"/>
      <c r="DN239" s="54"/>
      <c r="DO239" s="54"/>
      <c r="DP239" s="54"/>
      <c r="DQ239" s="54"/>
      <c r="DR239" s="54"/>
      <c r="DS239" s="54"/>
      <c r="DT239" s="54"/>
      <c r="DU239" s="54"/>
      <c r="DV239" s="54"/>
      <c r="DW239" s="54"/>
      <c r="DX239" s="54"/>
      <c r="DY239" s="54"/>
      <c r="DZ239" s="54"/>
      <c r="EA239" s="54"/>
      <c r="EB239" s="54"/>
      <c r="EC239" s="54"/>
      <c r="ED239" s="54"/>
      <c r="EE239" s="54"/>
      <c r="EF239" s="54"/>
      <c r="EG239" s="54"/>
      <c r="EH239" s="54"/>
      <c r="EI239" s="54"/>
      <c r="EJ239" s="54"/>
      <c r="EK239" s="54"/>
      <c r="EL239" s="54"/>
      <c r="EM239" s="54"/>
      <c r="EN239" s="54"/>
      <c r="EO239" s="54"/>
      <c r="EP239" s="54"/>
      <c r="EQ239" s="54"/>
      <c r="ER239" s="54"/>
      <c r="ES239" s="54"/>
      <c r="ET239" s="54"/>
      <c r="EU239" s="54"/>
      <c r="EV239" s="54"/>
      <c r="EW239" s="54"/>
      <c r="EX239" s="54"/>
      <c r="EY239" s="54"/>
      <c r="EZ239" s="54"/>
      <c r="FA239" s="54"/>
      <c r="FB239" s="54"/>
      <c r="FC239" s="54"/>
      <c r="FD239" s="54"/>
      <c r="FE239" s="54"/>
      <c r="FF239" s="54"/>
      <c r="FG239" s="54"/>
      <c r="FH239" s="54"/>
      <c r="FI239" s="54"/>
      <c r="FJ239" s="54"/>
      <c r="FK239" s="54"/>
      <c r="FL239" s="54"/>
      <c r="FM239" s="54"/>
      <c r="FN239" s="54"/>
      <c r="FO239" s="54"/>
      <c r="FP239" s="54"/>
      <c r="FQ239" s="54"/>
      <c r="FR239" s="54"/>
      <c r="FS239" s="54"/>
      <c r="FT239" s="54"/>
      <c r="FU239" s="54"/>
      <c r="FV239" s="54"/>
      <c r="FW239" s="54"/>
      <c r="FX239" s="54"/>
      <c r="FY239" s="54"/>
      <c r="FZ239" s="54"/>
      <c r="GA239" s="54"/>
      <c r="GB239" s="54"/>
      <c r="GC239" s="54"/>
      <c r="GD239" s="54"/>
      <c r="GE239" s="54"/>
      <c r="GF239" s="54"/>
      <c r="GG239" s="54"/>
      <c r="GH239" s="54"/>
      <c r="GI239" s="54"/>
      <c r="GJ239" s="54"/>
      <c r="GK239" s="54"/>
      <c r="GL239" s="54"/>
      <c r="GM239" s="54"/>
      <c r="GN239" s="54"/>
      <c r="GO239" s="54"/>
      <c r="GP239" s="54"/>
      <c r="GQ239" s="54"/>
      <c r="GR239" s="54"/>
      <c r="GS239" s="54"/>
      <c r="GT239" s="54"/>
      <c r="GU239" s="54"/>
      <c r="GV239" s="54"/>
      <c r="GW239" s="54"/>
      <c r="GX239" s="54"/>
      <c r="GY239" s="54"/>
      <c r="GZ239" s="54"/>
      <c r="HA239" s="54"/>
      <c r="HB239" s="54"/>
      <c r="HC239" s="54"/>
      <c r="HD239" s="54"/>
      <c r="HE239" s="54"/>
      <c r="HF239" s="54"/>
      <c r="HG239" s="54"/>
      <c r="HH239" s="54"/>
      <c r="HI239" s="54"/>
      <c r="HJ239" s="54"/>
      <c r="HK239" s="54"/>
      <c r="HL239" s="54"/>
      <c r="HM239" s="54"/>
      <c r="HN239" s="54"/>
      <c r="HO239" s="54"/>
      <c r="HP239" s="54"/>
      <c r="HQ239" s="54"/>
      <c r="HR239" s="54"/>
      <c r="HS239" s="54"/>
      <c r="HT239" s="54"/>
      <c r="HU239" s="54"/>
      <c r="HV239" s="54"/>
      <c r="HW239" s="54"/>
    </row>
    <row r="240" spans="1:231" ht="27" customHeight="1" x14ac:dyDescent="0.2">
      <c r="A240" s="37"/>
      <c r="B240" s="25" t="s">
        <v>285</v>
      </c>
      <c r="C240" s="26" t="s">
        <v>286</v>
      </c>
      <c r="D240" s="19">
        <v>200</v>
      </c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CJ240" s="54"/>
      <c r="CK240" s="54"/>
      <c r="CL240" s="54"/>
      <c r="CM240" s="54"/>
      <c r="CN240" s="54"/>
      <c r="CO240" s="54"/>
      <c r="CP240" s="54"/>
      <c r="CQ240" s="54"/>
      <c r="CR240" s="54"/>
      <c r="CS240" s="54"/>
      <c r="CT240" s="54"/>
      <c r="CU240" s="54"/>
      <c r="CV240" s="54"/>
      <c r="CW240" s="54"/>
      <c r="CX240" s="54"/>
      <c r="CY240" s="54"/>
      <c r="CZ240" s="54"/>
      <c r="DA240" s="54"/>
      <c r="DB240" s="54"/>
      <c r="DC240" s="54"/>
      <c r="DD240" s="54"/>
      <c r="DE240" s="54"/>
      <c r="DF240" s="54"/>
      <c r="DG240" s="54"/>
      <c r="DH240" s="54"/>
      <c r="DI240" s="54"/>
      <c r="DJ240" s="54"/>
      <c r="DK240" s="54"/>
      <c r="DL240" s="54"/>
      <c r="DM240" s="54"/>
      <c r="DN240" s="54"/>
      <c r="DO240" s="54"/>
      <c r="DP240" s="54"/>
      <c r="DQ240" s="54"/>
      <c r="DR240" s="54"/>
      <c r="DS240" s="54"/>
      <c r="DT240" s="54"/>
      <c r="DU240" s="54"/>
      <c r="DV240" s="54"/>
      <c r="DW240" s="54"/>
      <c r="DX240" s="54"/>
      <c r="DY240" s="54"/>
      <c r="DZ240" s="54"/>
      <c r="EA240" s="54"/>
      <c r="EB240" s="54"/>
      <c r="EC240" s="54"/>
      <c r="ED240" s="54"/>
      <c r="EE240" s="54"/>
      <c r="EF240" s="54"/>
      <c r="EG240" s="54"/>
      <c r="EH240" s="54"/>
      <c r="EI240" s="54"/>
      <c r="EJ240" s="54"/>
      <c r="EK240" s="54"/>
      <c r="EL240" s="54"/>
      <c r="EM240" s="54"/>
      <c r="EN240" s="54"/>
      <c r="EO240" s="54"/>
      <c r="EP240" s="54"/>
      <c r="EQ240" s="54"/>
      <c r="ER240" s="54"/>
      <c r="ES240" s="54"/>
      <c r="ET240" s="54"/>
      <c r="EU240" s="54"/>
      <c r="EV240" s="54"/>
      <c r="EW240" s="54"/>
      <c r="EX240" s="54"/>
      <c r="EY240" s="54"/>
      <c r="EZ240" s="54"/>
      <c r="FA240" s="54"/>
      <c r="FB240" s="54"/>
      <c r="FC240" s="54"/>
      <c r="FD240" s="54"/>
      <c r="FE240" s="54"/>
      <c r="FF240" s="54"/>
      <c r="FG240" s="54"/>
      <c r="FH240" s="54"/>
      <c r="FI240" s="54"/>
      <c r="FJ240" s="54"/>
      <c r="FK240" s="54"/>
      <c r="FL240" s="54"/>
      <c r="FM240" s="54"/>
      <c r="FN240" s="54"/>
      <c r="FO240" s="54"/>
      <c r="FP240" s="54"/>
      <c r="FQ240" s="54"/>
      <c r="FR240" s="54"/>
      <c r="FS240" s="54"/>
      <c r="FT240" s="54"/>
      <c r="FU240" s="54"/>
      <c r="FV240" s="54"/>
      <c r="FW240" s="54"/>
      <c r="FX240" s="54"/>
      <c r="FY240" s="54"/>
      <c r="FZ240" s="54"/>
      <c r="GA240" s="54"/>
      <c r="GB240" s="54"/>
      <c r="GC240" s="54"/>
      <c r="GD240" s="54"/>
      <c r="GE240" s="54"/>
      <c r="GF240" s="54"/>
      <c r="GG240" s="54"/>
      <c r="GH240" s="54"/>
      <c r="GI240" s="54"/>
      <c r="GJ240" s="54"/>
      <c r="GK240" s="54"/>
      <c r="GL240" s="54"/>
      <c r="GM240" s="54"/>
      <c r="GN240" s="54"/>
      <c r="GO240" s="54"/>
      <c r="GP240" s="54"/>
      <c r="GQ240" s="54"/>
      <c r="GR240" s="54"/>
      <c r="GS240" s="54"/>
      <c r="GT240" s="54"/>
      <c r="GU240" s="54"/>
      <c r="GV240" s="54"/>
      <c r="GW240" s="54"/>
      <c r="GX240" s="54"/>
      <c r="GY240" s="54"/>
      <c r="GZ240" s="54"/>
      <c r="HA240" s="54"/>
      <c r="HB240" s="54"/>
      <c r="HC240" s="54"/>
      <c r="HD240" s="54"/>
      <c r="HE240" s="54"/>
      <c r="HF240" s="54"/>
      <c r="HG240" s="54"/>
      <c r="HH240" s="54"/>
      <c r="HI240" s="54"/>
      <c r="HJ240" s="54"/>
      <c r="HK240" s="54"/>
      <c r="HL240" s="54"/>
      <c r="HM240" s="54"/>
      <c r="HN240" s="54"/>
      <c r="HO240" s="54"/>
      <c r="HP240" s="54"/>
      <c r="HQ240" s="54"/>
      <c r="HR240" s="54"/>
      <c r="HS240" s="54"/>
      <c r="HT240" s="54"/>
      <c r="HU240" s="54"/>
      <c r="HV240" s="54"/>
      <c r="HW240" s="54"/>
    </row>
    <row r="241" spans="1:231" ht="27" customHeight="1" x14ac:dyDescent="0.2">
      <c r="A241" s="37" t="s">
        <v>388</v>
      </c>
      <c r="B241" s="25"/>
      <c r="C241" s="26" t="s">
        <v>122</v>
      </c>
      <c r="D241" s="19">
        <f>D242</f>
        <v>599</v>
      </c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CJ241" s="54"/>
      <c r="CK241" s="54"/>
      <c r="CL241" s="54"/>
      <c r="CM241" s="54"/>
      <c r="CN241" s="54"/>
      <c r="CO241" s="54"/>
      <c r="CP241" s="54"/>
      <c r="CQ241" s="54"/>
      <c r="CR241" s="54"/>
      <c r="CS241" s="54"/>
      <c r="CT241" s="54"/>
      <c r="CU241" s="54"/>
      <c r="CV241" s="54"/>
      <c r="CW241" s="54"/>
      <c r="CX241" s="54"/>
      <c r="CY241" s="54"/>
      <c r="CZ241" s="54"/>
      <c r="DA241" s="54"/>
      <c r="DB241" s="54"/>
      <c r="DC241" s="54"/>
      <c r="DD241" s="54"/>
      <c r="DE241" s="54"/>
      <c r="DF241" s="54"/>
      <c r="DG241" s="54"/>
      <c r="DH241" s="54"/>
      <c r="DI241" s="54"/>
      <c r="DJ241" s="54"/>
      <c r="DK241" s="54"/>
      <c r="DL241" s="54"/>
      <c r="DM241" s="54"/>
      <c r="DN241" s="54"/>
      <c r="DO241" s="54"/>
      <c r="DP241" s="54"/>
      <c r="DQ241" s="54"/>
      <c r="DR241" s="54"/>
      <c r="DS241" s="54"/>
      <c r="DT241" s="54"/>
      <c r="DU241" s="54"/>
      <c r="DV241" s="54"/>
      <c r="DW241" s="54"/>
      <c r="DX241" s="54"/>
      <c r="DY241" s="54"/>
      <c r="DZ241" s="54"/>
      <c r="EA241" s="54"/>
      <c r="EB241" s="54"/>
      <c r="EC241" s="54"/>
      <c r="ED241" s="54"/>
      <c r="EE241" s="54"/>
      <c r="EF241" s="54"/>
      <c r="EG241" s="54"/>
      <c r="EH241" s="54"/>
      <c r="EI241" s="54"/>
      <c r="EJ241" s="54"/>
      <c r="EK241" s="54"/>
      <c r="EL241" s="54"/>
      <c r="EM241" s="54"/>
      <c r="EN241" s="54"/>
      <c r="EO241" s="54"/>
      <c r="EP241" s="54"/>
      <c r="EQ241" s="54"/>
      <c r="ER241" s="54"/>
      <c r="ES241" s="54"/>
      <c r="ET241" s="54"/>
      <c r="EU241" s="54"/>
      <c r="EV241" s="54"/>
      <c r="EW241" s="54"/>
      <c r="EX241" s="54"/>
      <c r="EY241" s="54"/>
      <c r="EZ241" s="54"/>
      <c r="FA241" s="54"/>
      <c r="FB241" s="54"/>
      <c r="FC241" s="54"/>
      <c r="FD241" s="54"/>
      <c r="FE241" s="54"/>
      <c r="FF241" s="54"/>
      <c r="FG241" s="54"/>
      <c r="FH241" s="54"/>
      <c r="FI241" s="54"/>
      <c r="FJ241" s="54"/>
      <c r="FK241" s="54"/>
      <c r="FL241" s="54"/>
      <c r="FM241" s="54"/>
      <c r="FN241" s="54"/>
      <c r="FO241" s="54"/>
      <c r="FP241" s="54"/>
      <c r="FQ241" s="54"/>
      <c r="FR241" s="54"/>
      <c r="FS241" s="54"/>
      <c r="FT241" s="54"/>
      <c r="FU241" s="54"/>
      <c r="FV241" s="54"/>
      <c r="FW241" s="54"/>
      <c r="FX241" s="54"/>
      <c r="FY241" s="54"/>
      <c r="FZ241" s="54"/>
      <c r="GA241" s="54"/>
      <c r="GB241" s="54"/>
      <c r="GC241" s="54"/>
      <c r="GD241" s="54"/>
      <c r="GE241" s="54"/>
      <c r="GF241" s="54"/>
      <c r="GG241" s="54"/>
      <c r="GH241" s="54"/>
      <c r="GI241" s="54"/>
      <c r="GJ241" s="54"/>
      <c r="GK241" s="54"/>
      <c r="GL241" s="54"/>
      <c r="GM241" s="54"/>
      <c r="GN241" s="54"/>
      <c r="GO241" s="54"/>
      <c r="GP241" s="54"/>
      <c r="GQ241" s="54"/>
      <c r="GR241" s="54"/>
      <c r="GS241" s="54"/>
      <c r="GT241" s="54"/>
      <c r="GU241" s="54"/>
      <c r="GV241" s="54"/>
      <c r="GW241" s="54"/>
      <c r="GX241" s="54"/>
      <c r="GY241" s="54"/>
      <c r="GZ241" s="54"/>
      <c r="HA241" s="54"/>
      <c r="HB241" s="54"/>
      <c r="HC241" s="54"/>
      <c r="HD241" s="54"/>
      <c r="HE241" s="54"/>
      <c r="HF241" s="54"/>
      <c r="HG241" s="54"/>
      <c r="HH241" s="54"/>
      <c r="HI241" s="54"/>
      <c r="HJ241" s="54"/>
      <c r="HK241" s="54"/>
      <c r="HL241" s="54"/>
      <c r="HM241" s="54"/>
      <c r="HN241" s="54"/>
      <c r="HO241" s="54"/>
      <c r="HP241" s="54"/>
      <c r="HQ241" s="54"/>
      <c r="HR241" s="54"/>
      <c r="HS241" s="54"/>
      <c r="HT241" s="54"/>
      <c r="HU241" s="54"/>
      <c r="HV241" s="54"/>
      <c r="HW241" s="54"/>
    </row>
    <row r="242" spans="1:231" ht="27" customHeight="1" x14ac:dyDescent="0.2">
      <c r="A242" s="37"/>
      <c r="B242" s="25" t="s">
        <v>285</v>
      </c>
      <c r="C242" s="26" t="s">
        <v>286</v>
      </c>
      <c r="D242" s="19">
        <v>599</v>
      </c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4"/>
      <c r="BU242" s="54"/>
      <c r="BV242" s="54"/>
      <c r="BW242" s="54"/>
      <c r="BX242" s="54"/>
      <c r="BY242" s="54"/>
      <c r="BZ242" s="54"/>
      <c r="CA242" s="54"/>
      <c r="CB242" s="54"/>
      <c r="CC242" s="54"/>
      <c r="CD242" s="54"/>
      <c r="CE242" s="54"/>
      <c r="CF242" s="54"/>
      <c r="CG242" s="54"/>
      <c r="CH242" s="54"/>
      <c r="CI242" s="54"/>
      <c r="CJ242" s="54"/>
      <c r="CK242" s="54"/>
      <c r="CL242" s="54"/>
      <c r="CM242" s="54"/>
      <c r="CN242" s="54"/>
      <c r="CO242" s="54"/>
      <c r="CP242" s="54"/>
      <c r="CQ242" s="54"/>
      <c r="CR242" s="54"/>
      <c r="CS242" s="54"/>
      <c r="CT242" s="54"/>
      <c r="CU242" s="54"/>
      <c r="CV242" s="54"/>
      <c r="CW242" s="54"/>
      <c r="CX242" s="54"/>
      <c r="CY242" s="54"/>
      <c r="CZ242" s="54"/>
      <c r="DA242" s="54"/>
      <c r="DB242" s="54"/>
      <c r="DC242" s="54"/>
      <c r="DD242" s="54"/>
      <c r="DE242" s="54"/>
      <c r="DF242" s="54"/>
      <c r="DG242" s="54"/>
      <c r="DH242" s="54"/>
      <c r="DI242" s="54"/>
      <c r="DJ242" s="54"/>
      <c r="DK242" s="54"/>
      <c r="DL242" s="54"/>
      <c r="DM242" s="54"/>
      <c r="DN242" s="54"/>
      <c r="DO242" s="54"/>
      <c r="DP242" s="54"/>
      <c r="DQ242" s="54"/>
      <c r="DR242" s="54"/>
      <c r="DS242" s="54"/>
      <c r="DT242" s="54"/>
      <c r="DU242" s="54"/>
      <c r="DV242" s="54"/>
      <c r="DW242" s="54"/>
      <c r="DX242" s="54"/>
      <c r="DY242" s="54"/>
      <c r="DZ242" s="54"/>
      <c r="EA242" s="54"/>
      <c r="EB242" s="54"/>
      <c r="EC242" s="54"/>
      <c r="ED242" s="54"/>
      <c r="EE242" s="54"/>
      <c r="EF242" s="54"/>
      <c r="EG242" s="54"/>
      <c r="EH242" s="54"/>
      <c r="EI242" s="54"/>
      <c r="EJ242" s="54"/>
      <c r="EK242" s="54"/>
      <c r="EL242" s="54"/>
      <c r="EM242" s="54"/>
      <c r="EN242" s="54"/>
      <c r="EO242" s="54"/>
      <c r="EP242" s="54"/>
      <c r="EQ242" s="54"/>
      <c r="ER242" s="54"/>
      <c r="ES242" s="54"/>
      <c r="ET242" s="54"/>
      <c r="EU242" s="54"/>
      <c r="EV242" s="54"/>
      <c r="EW242" s="54"/>
      <c r="EX242" s="54"/>
      <c r="EY242" s="54"/>
      <c r="EZ242" s="54"/>
      <c r="FA242" s="54"/>
      <c r="FB242" s="54"/>
      <c r="FC242" s="54"/>
      <c r="FD242" s="54"/>
      <c r="FE242" s="54"/>
      <c r="FF242" s="54"/>
      <c r="FG242" s="54"/>
      <c r="FH242" s="54"/>
      <c r="FI242" s="54"/>
      <c r="FJ242" s="54"/>
      <c r="FK242" s="54"/>
      <c r="FL242" s="54"/>
      <c r="FM242" s="54"/>
      <c r="FN242" s="54"/>
      <c r="FO242" s="54"/>
      <c r="FP242" s="54"/>
      <c r="FQ242" s="54"/>
      <c r="FR242" s="54"/>
      <c r="FS242" s="54"/>
      <c r="FT242" s="54"/>
      <c r="FU242" s="54"/>
      <c r="FV242" s="54"/>
      <c r="FW242" s="54"/>
      <c r="FX242" s="54"/>
      <c r="FY242" s="54"/>
      <c r="FZ242" s="54"/>
      <c r="GA242" s="54"/>
      <c r="GB242" s="54"/>
      <c r="GC242" s="54"/>
      <c r="GD242" s="54"/>
      <c r="GE242" s="54"/>
      <c r="GF242" s="54"/>
      <c r="GG242" s="54"/>
      <c r="GH242" s="54"/>
      <c r="GI242" s="54"/>
      <c r="GJ242" s="54"/>
      <c r="GK242" s="54"/>
      <c r="GL242" s="54"/>
      <c r="GM242" s="54"/>
      <c r="GN242" s="54"/>
      <c r="GO242" s="54"/>
      <c r="GP242" s="54"/>
      <c r="GQ242" s="54"/>
      <c r="GR242" s="54"/>
      <c r="GS242" s="54"/>
      <c r="GT242" s="54"/>
      <c r="GU242" s="54"/>
      <c r="GV242" s="54"/>
      <c r="GW242" s="54"/>
      <c r="GX242" s="54"/>
      <c r="GY242" s="54"/>
      <c r="GZ242" s="54"/>
      <c r="HA242" s="54"/>
      <c r="HB242" s="54"/>
      <c r="HC242" s="54"/>
      <c r="HD242" s="54"/>
      <c r="HE242" s="54"/>
      <c r="HF242" s="54"/>
      <c r="HG242" s="54"/>
      <c r="HH242" s="54"/>
      <c r="HI242" s="54"/>
      <c r="HJ242" s="54"/>
      <c r="HK242" s="54"/>
      <c r="HL242" s="54"/>
      <c r="HM242" s="54"/>
      <c r="HN242" s="54"/>
      <c r="HO242" s="54"/>
      <c r="HP242" s="54"/>
      <c r="HQ242" s="54"/>
      <c r="HR242" s="54"/>
      <c r="HS242" s="54"/>
      <c r="HT242" s="54"/>
      <c r="HU242" s="54"/>
      <c r="HV242" s="54"/>
      <c r="HW242" s="54"/>
    </row>
    <row r="243" spans="1:231" ht="30" customHeight="1" x14ac:dyDescent="0.2">
      <c r="A243" s="37" t="s">
        <v>389</v>
      </c>
      <c r="B243" s="25"/>
      <c r="C243" s="26" t="s">
        <v>123</v>
      </c>
      <c r="D243" s="19">
        <f>D244</f>
        <v>200.73899</v>
      </c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  <c r="BS243" s="55"/>
      <c r="BT243" s="55"/>
      <c r="BU243" s="55"/>
      <c r="BV243" s="55"/>
      <c r="BW243" s="55"/>
      <c r="BX243" s="55"/>
      <c r="BY243" s="55"/>
      <c r="BZ243" s="55"/>
      <c r="CA243" s="55"/>
      <c r="CB243" s="55"/>
      <c r="CC243" s="55"/>
      <c r="CD243" s="55"/>
      <c r="CE243" s="55"/>
      <c r="CF243" s="55"/>
      <c r="CG243" s="55"/>
      <c r="CH243" s="55"/>
      <c r="CI243" s="55"/>
      <c r="CJ243" s="55"/>
      <c r="CK243" s="55"/>
      <c r="CL243" s="55"/>
      <c r="CM243" s="55"/>
      <c r="CN243" s="55"/>
      <c r="CO243" s="55"/>
      <c r="CP243" s="55"/>
      <c r="CQ243" s="55"/>
      <c r="CR243" s="55"/>
      <c r="CS243" s="55"/>
      <c r="CT243" s="55"/>
      <c r="CU243" s="55"/>
      <c r="CV243" s="55"/>
      <c r="CW243" s="55"/>
      <c r="CX243" s="55"/>
      <c r="CY243" s="55"/>
      <c r="CZ243" s="55"/>
      <c r="DA243" s="55"/>
      <c r="DB243" s="55"/>
      <c r="DC243" s="55"/>
      <c r="DD243" s="55"/>
      <c r="DE243" s="55"/>
      <c r="DF243" s="55"/>
      <c r="DG243" s="55"/>
      <c r="DH243" s="55"/>
      <c r="DI243" s="55"/>
      <c r="DJ243" s="55"/>
      <c r="DK243" s="55"/>
      <c r="DL243" s="55"/>
      <c r="DM243" s="55"/>
      <c r="DN243" s="55"/>
      <c r="DO243" s="55"/>
      <c r="DP243" s="55"/>
      <c r="DQ243" s="55"/>
      <c r="DR243" s="55"/>
      <c r="DS243" s="55"/>
      <c r="DT243" s="55"/>
      <c r="DU243" s="55"/>
      <c r="DV243" s="55"/>
      <c r="DW243" s="55"/>
      <c r="DX243" s="55"/>
      <c r="DY243" s="55"/>
      <c r="DZ243" s="55"/>
      <c r="EA243" s="55"/>
      <c r="EB243" s="55"/>
      <c r="EC243" s="55"/>
      <c r="ED243" s="55"/>
      <c r="EE243" s="55"/>
      <c r="EF243" s="55"/>
      <c r="EG243" s="55"/>
      <c r="EH243" s="55"/>
      <c r="EI243" s="55"/>
      <c r="EJ243" s="55"/>
      <c r="EK243" s="55"/>
      <c r="EL243" s="55"/>
      <c r="EM243" s="55"/>
      <c r="EN243" s="55"/>
      <c r="EO243" s="55"/>
      <c r="EP243" s="55"/>
      <c r="EQ243" s="55"/>
      <c r="ER243" s="55"/>
      <c r="ES243" s="55"/>
      <c r="ET243" s="55"/>
      <c r="EU243" s="55"/>
      <c r="EV243" s="55"/>
      <c r="EW243" s="55"/>
      <c r="EX243" s="55"/>
      <c r="EY243" s="55"/>
      <c r="EZ243" s="55"/>
      <c r="FA243" s="55"/>
      <c r="FB243" s="55"/>
      <c r="FC243" s="55"/>
      <c r="FD243" s="55"/>
      <c r="FE243" s="55"/>
      <c r="FF243" s="55"/>
      <c r="FG243" s="55"/>
      <c r="FH243" s="55"/>
      <c r="FI243" s="55"/>
      <c r="FJ243" s="55"/>
      <c r="FK243" s="55"/>
      <c r="FL243" s="55"/>
      <c r="FM243" s="55"/>
      <c r="FN243" s="55"/>
      <c r="FO243" s="55"/>
      <c r="FP243" s="55"/>
      <c r="FQ243" s="55"/>
      <c r="FR243" s="55"/>
      <c r="FS243" s="55"/>
      <c r="FT243" s="55"/>
      <c r="FU243" s="55"/>
      <c r="FV243" s="55"/>
      <c r="FW243" s="55"/>
      <c r="FX243" s="55"/>
      <c r="FY243" s="55"/>
      <c r="FZ243" s="55"/>
      <c r="GA243" s="55"/>
      <c r="GB243" s="55"/>
      <c r="GC243" s="55"/>
      <c r="GD243" s="55"/>
      <c r="GE243" s="55"/>
      <c r="GF243" s="55"/>
      <c r="GG243" s="55"/>
      <c r="GH243" s="55"/>
      <c r="GI243" s="55"/>
      <c r="GJ243" s="55"/>
      <c r="GK243" s="55"/>
      <c r="GL243" s="55"/>
      <c r="GM243" s="55"/>
      <c r="GN243" s="55"/>
      <c r="GO243" s="55"/>
      <c r="GP243" s="55"/>
      <c r="GQ243" s="55"/>
      <c r="GR243" s="55"/>
      <c r="GS243" s="55"/>
      <c r="GT243" s="55"/>
      <c r="GU243" s="55"/>
      <c r="GV243" s="55"/>
      <c r="GW243" s="55"/>
      <c r="GX243" s="55"/>
      <c r="GY243" s="55"/>
      <c r="GZ243" s="55"/>
      <c r="HA243" s="55"/>
      <c r="HB243" s="55"/>
      <c r="HC243" s="55"/>
      <c r="HD243" s="55"/>
      <c r="HE243" s="55"/>
      <c r="HF243" s="55"/>
      <c r="HG243" s="55"/>
      <c r="HH243" s="55"/>
      <c r="HI243" s="55"/>
      <c r="HJ243" s="55"/>
      <c r="HK243" s="55"/>
      <c r="HL243" s="55"/>
      <c r="HM243" s="55"/>
      <c r="HN243" s="55"/>
      <c r="HO243" s="55"/>
      <c r="HP243" s="55"/>
      <c r="HQ243" s="55"/>
      <c r="HR243" s="55"/>
      <c r="HS243" s="55"/>
      <c r="HT243" s="55"/>
      <c r="HU243" s="55"/>
      <c r="HV243" s="55"/>
      <c r="HW243" s="55"/>
    </row>
    <row r="244" spans="1:231" ht="27.75" customHeight="1" x14ac:dyDescent="0.2">
      <c r="A244" s="37"/>
      <c r="B244" s="25" t="s">
        <v>298</v>
      </c>
      <c r="C244" s="26" t="s">
        <v>299</v>
      </c>
      <c r="D244" s="19">
        <v>200.73899</v>
      </c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54"/>
      <c r="CQ244" s="54"/>
      <c r="CR244" s="54"/>
      <c r="CS244" s="54"/>
      <c r="CT244" s="54"/>
      <c r="CU244" s="54"/>
      <c r="CV244" s="54"/>
      <c r="CW244" s="54"/>
      <c r="CX244" s="54"/>
      <c r="CY244" s="54"/>
      <c r="CZ244" s="54"/>
      <c r="DA244" s="54"/>
      <c r="DB244" s="54"/>
      <c r="DC244" s="54"/>
      <c r="DD244" s="54"/>
      <c r="DE244" s="54"/>
      <c r="DF244" s="54"/>
      <c r="DG244" s="54"/>
      <c r="DH244" s="54"/>
      <c r="DI244" s="54"/>
      <c r="DJ244" s="54"/>
      <c r="DK244" s="54"/>
      <c r="DL244" s="54"/>
      <c r="DM244" s="54"/>
      <c r="DN244" s="54"/>
      <c r="DO244" s="54"/>
      <c r="DP244" s="54"/>
      <c r="DQ244" s="54"/>
      <c r="DR244" s="54"/>
      <c r="DS244" s="54"/>
      <c r="DT244" s="54"/>
      <c r="DU244" s="54"/>
      <c r="DV244" s="54"/>
      <c r="DW244" s="54"/>
      <c r="DX244" s="54"/>
      <c r="DY244" s="54"/>
      <c r="DZ244" s="54"/>
      <c r="EA244" s="54"/>
      <c r="EB244" s="54"/>
      <c r="EC244" s="54"/>
      <c r="ED244" s="54"/>
      <c r="EE244" s="54"/>
      <c r="EF244" s="54"/>
      <c r="EG244" s="54"/>
      <c r="EH244" s="54"/>
      <c r="EI244" s="54"/>
      <c r="EJ244" s="54"/>
      <c r="EK244" s="54"/>
      <c r="EL244" s="54"/>
      <c r="EM244" s="54"/>
      <c r="EN244" s="54"/>
      <c r="EO244" s="54"/>
      <c r="EP244" s="54"/>
      <c r="EQ244" s="54"/>
      <c r="ER244" s="54"/>
      <c r="ES244" s="54"/>
      <c r="ET244" s="54"/>
      <c r="EU244" s="54"/>
      <c r="EV244" s="54"/>
      <c r="EW244" s="54"/>
      <c r="EX244" s="54"/>
      <c r="EY244" s="54"/>
      <c r="EZ244" s="54"/>
      <c r="FA244" s="54"/>
      <c r="FB244" s="54"/>
      <c r="FC244" s="54"/>
      <c r="FD244" s="54"/>
      <c r="FE244" s="54"/>
      <c r="FF244" s="54"/>
      <c r="FG244" s="54"/>
      <c r="FH244" s="54"/>
      <c r="FI244" s="54"/>
      <c r="FJ244" s="54"/>
      <c r="FK244" s="54"/>
      <c r="FL244" s="54"/>
      <c r="FM244" s="54"/>
      <c r="FN244" s="54"/>
      <c r="FO244" s="54"/>
      <c r="FP244" s="54"/>
      <c r="FQ244" s="54"/>
      <c r="FR244" s="54"/>
      <c r="FS244" s="54"/>
      <c r="FT244" s="54"/>
      <c r="FU244" s="54"/>
      <c r="FV244" s="54"/>
      <c r="FW244" s="54"/>
      <c r="FX244" s="54"/>
      <c r="FY244" s="54"/>
      <c r="FZ244" s="54"/>
      <c r="GA244" s="54"/>
      <c r="GB244" s="54"/>
      <c r="GC244" s="54"/>
      <c r="GD244" s="54"/>
      <c r="GE244" s="54"/>
      <c r="GF244" s="54"/>
      <c r="GG244" s="54"/>
      <c r="GH244" s="54"/>
      <c r="GI244" s="54"/>
      <c r="GJ244" s="54"/>
      <c r="GK244" s="54"/>
      <c r="GL244" s="54"/>
      <c r="GM244" s="54"/>
      <c r="GN244" s="54"/>
      <c r="GO244" s="54"/>
      <c r="GP244" s="54"/>
      <c r="GQ244" s="54"/>
      <c r="GR244" s="54"/>
      <c r="GS244" s="54"/>
      <c r="GT244" s="54"/>
      <c r="GU244" s="54"/>
      <c r="GV244" s="54"/>
      <c r="GW244" s="54"/>
      <c r="GX244" s="54"/>
      <c r="GY244" s="54"/>
      <c r="GZ244" s="54"/>
      <c r="HA244" s="54"/>
      <c r="HB244" s="54"/>
      <c r="HC244" s="54"/>
      <c r="HD244" s="54"/>
      <c r="HE244" s="54"/>
      <c r="HF244" s="54"/>
      <c r="HG244" s="54"/>
      <c r="HH244" s="54"/>
      <c r="HI244" s="54"/>
      <c r="HJ244" s="54"/>
      <c r="HK244" s="54"/>
      <c r="HL244" s="54"/>
      <c r="HM244" s="54"/>
      <c r="HN244" s="54"/>
      <c r="HO244" s="54"/>
      <c r="HP244" s="54"/>
      <c r="HQ244" s="54"/>
      <c r="HR244" s="54"/>
      <c r="HS244" s="54"/>
      <c r="HT244" s="54"/>
      <c r="HU244" s="54"/>
      <c r="HV244" s="54"/>
      <c r="HW244" s="54"/>
    </row>
    <row r="245" spans="1:231" ht="27.75" customHeight="1" x14ac:dyDescent="0.2">
      <c r="A245" s="37" t="s">
        <v>390</v>
      </c>
      <c r="B245" s="25"/>
      <c r="C245" s="26" t="s">
        <v>124</v>
      </c>
      <c r="D245" s="19">
        <f>SUM(D246:D247)</f>
        <v>41553.180330000003</v>
      </c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  <c r="AY245" s="53"/>
      <c r="AZ245" s="53"/>
      <c r="BA245" s="53"/>
      <c r="BB245" s="53"/>
      <c r="BC245" s="53"/>
      <c r="BD245" s="53"/>
      <c r="BE245" s="53"/>
      <c r="BF245" s="53"/>
      <c r="BG245" s="53"/>
      <c r="BH245" s="53"/>
      <c r="BI245" s="53"/>
      <c r="BJ245" s="53"/>
      <c r="BK245" s="53"/>
      <c r="BL245" s="53"/>
      <c r="BM245" s="53"/>
      <c r="BN245" s="53"/>
      <c r="BO245" s="53"/>
      <c r="BP245" s="53"/>
      <c r="BQ245" s="53"/>
      <c r="BR245" s="53"/>
      <c r="BS245" s="53"/>
      <c r="BT245" s="53"/>
      <c r="BU245" s="53"/>
      <c r="BV245" s="53"/>
      <c r="BW245" s="53"/>
      <c r="BX245" s="53"/>
      <c r="BY245" s="53"/>
      <c r="BZ245" s="53"/>
      <c r="CA245" s="53"/>
      <c r="CB245" s="53"/>
      <c r="CC245" s="53"/>
      <c r="CD245" s="53"/>
      <c r="CE245" s="53"/>
      <c r="CF245" s="53"/>
      <c r="CG245" s="53"/>
      <c r="CH245" s="53"/>
      <c r="CI245" s="53"/>
      <c r="CJ245" s="53"/>
      <c r="CK245" s="53"/>
      <c r="CL245" s="53"/>
      <c r="CM245" s="53"/>
      <c r="CN245" s="53"/>
      <c r="CO245" s="53"/>
      <c r="CP245" s="53"/>
      <c r="CQ245" s="53"/>
      <c r="CR245" s="53"/>
      <c r="CS245" s="53"/>
      <c r="CT245" s="53"/>
      <c r="CU245" s="53"/>
      <c r="CV245" s="53"/>
      <c r="CW245" s="53"/>
      <c r="CX245" s="53"/>
      <c r="CY245" s="53"/>
      <c r="CZ245" s="53"/>
      <c r="DA245" s="53"/>
      <c r="DB245" s="53"/>
      <c r="DC245" s="53"/>
      <c r="DD245" s="53"/>
      <c r="DE245" s="53"/>
      <c r="DF245" s="53"/>
      <c r="DG245" s="53"/>
      <c r="DH245" s="53"/>
      <c r="DI245" s="53"/>
      <c r="DJ245" s="53"/>
      <c r="DK245" s="53"/>
      <c r="DL245" s="53"/>
      <c r="DM245" s="53"/>
      <c r="DN245" s="53"/>
      <c r="DO245" s="53"/>
      <c r="DP245" s="53"/>
      <c r="DQ245" s="53"/>
      <c r="DR245" s="53"/>
      <c r="DS245" s="53"/>
      <c r="DT245" s="53"/>
      <c r="DU245" s="53"/>
      <c r="DV245" s="53"/>
      <c r="DW245" s="53"/>
      <c r="DX245" s="53"/>
      <c r="DY245" s="53"/>
      <c r="DZ245" s="53"/>
      <c r="EA245" s="53"/>
      <c r="EB245" s="53"/>
      <c r="EC245" s="53"/>
      <c r="ED245" s="53"/>
      <c r="EE245" s="53"/>
      <c r="EF245" s="53"/>
      <c r="EG245" s="53"/>
      <c r="EH245" s="53"/>
      <c r="EI245" s="53"/>
      <c r="EJ245" s="53"/>
      <c r="EK245" s="53"/>
      <c r="EL245" s="53"/>
      <c r="EM245" s="53"/>
      <c r="EN245" s="53"/>
      <c r="EO245" s="53"/>
      <c r="EP245" s="53"/>
      <c r="EQ245" s="53"/>
      <c r="ER245" s="53"/>
      <c r="ES245" s="53"/>
      <c r="ET245" s="53"/>
      <c r="EU245" s="53"/>
      <c r="EV245" s="53"/>
      <c r="EW245" s="53"/>
      <c r="EX245" s="53"/>
      <c r="EY245" s="53"/>
      <c r="EZ245" s="53"/>
      <c r="FA245" s="53"/>
      <c r="FB245" s="53"/>
      <c r="FC245" s="53"/>
      <c r="FD245" s="53"/>
      <c r="FE245" s="53"/>
      <c r="FF245" s="53"/>
      <c r="FG245" s="53"/>
      <c r="FH245" s="53"/>
      <c r="FI245" s="53"/>
      <c r="FJ245" s="53"/>
      <c r="FK245" s="53"/>
      <c r="FL245" s="53"/>
      <c r="FM245" s="53"/>
      <c r="FN245" s="53"/>
      <c r="FO245" s="53"/>
      <c r="FP245" s="53"/>
      <c r="FQ245" s="53"/>
      <c r="FR245" s="53"/>
      <c r="FS245" s="53"/>
      <c r="FT245" s="53"/>
      <c r="FU245" s="53"/>
      <c r="FV245" s="53"/>
      <c r="FW245" s="53"/>
      <c r="FX245" s="53"/>
      <c r="FY245" s="53"/>
      <c r="FZ245" s="53"/>
      <c r="GA245" s="53"/>
      <c r="GB245" s="53"/>
      <c r="GC245" s="53"/>
      <c r="GD245" s="53"/>
      <c r="GE245" s="53"/>
      <c r="GF245" s="53"/>
      <c r="GG245" s="53"/>
      <c r="GH245" s="53"/>
      <c r="GI245" s="53"/>
      <c r="GJ245" s="53"/>
      <c r="GK245" s="53"/>
      <c r="GL245" s="53"/>
      <c r="GM245" s="53"/>
      <c r="GN245" s="53"/>
      <c r="GO245" s="53"/>
      <c r="GP245" s="53"/>
      <c r="GQ245" s="53"/>
      <c r="GR245" s="53"/>
      <c r="GS245" s="53"/>
      <c r="GT245" s="53"/>
      <c r="GU245" s="53"/>
      <c r="GV245" s="53"/>
      <c r="GW245" s="53"/>
      <c r="GX245" s="53"/>
      <c r="GY245" s="53"/>
      <c r="GZ245" s="53"/>
      <c r="HA245" s="53"/>
      <c r="HB245" s="53"/>
      <c r="HC245" s="53"/>
      <c r="HD245" s="53"/>
      <c r="HE245" s="53"/>
      <c r="HF245" s="53"/>
      <c r="HG245" s="53"/>
      <c r="HH245" s="53"/>
      <c r="HI245" s="53"/>
      <c r="HJ245" s="53"/>
      <c r="HK245" s="53"/>
      <c r="HL245" s="53"/>
      <c r="HM245" s="53"/>
      <c r="HN245" s="53"/>
      <c r="HO245" s="53"/>
      <c r="HP245" s="53"/>
      <c r="HQ245" s="53"/>
      <c r="HR245" s="53"/>
      <c r="HS245" s="53"/>
      <c r="HT245" s="53"/>
      <c r="HU245" s="53"/>
      <c r="HV245" s="53"/>
      <c r="HW245" s="53"/>
    </row>
    <row r="246" spans="1:231" ht="27.75" customHeight="1" x14ac:dyDescent="0.2">
      <c r="A246" s="37"/>
      <c r="B246" s="25" t="s">
        <v>285</v>
      </c>
      <c r="C246" s="26" t="s">
        <v>286</v>
      </c>
      <c r="D246" s="19">
        <v>5700</v>
      </c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3"/>
      <c r="AV246" s="53"/>
      <c r="AW246" s="53"/>
      <c r="AX246" s="53"/>
      <c r="AY246" s="53"/>
      <c r="AZ246" s="53"/>
      <c r="BA246" s="53"/>
      <c r="BB246" s="53"/>
      <c r="BC246" s="53"/>
      <c r="BD246" s="53"/>
      <c r="BE246" s="53"/>
      <c r="BF246" s="53"/>
      <c r="BG246" s="53"/>
      <c r="BH246" s="53"/>
      <c r="BI246" s="53"/>
      <c r="BJ246" s="53"/>
      <c r="BK246" s="53"/>
      <c r="BL246" s="53"/>
      <c r="BM246" s="53"/>
      <c r="BN246" s="53"/>
      <c r="BO246" s="53"/>
      <c r="BP246" s="53"/>
      <c r="BQ246" s="53"/>
      <c r="BR246" s="53"/>
      <c r="BS246" s="53"/>
      <c r="BT246" s="53"/>
      <c r="BU246" s="53"/>
      <c r="BV246" s="53"/>
      <c r="BW246" s="53"/>
      <c r="BX246" s="53"/>
      <c r="BY246" s="53"/>
      <c r="BZ246" s="53"/>
      <c r="CA246" s="53"/>
      <c r="CB246" s="53"/>
      <c r="CC246" s="53"/>
      <c r="CD246" s="53"/>
      <c r="CE246" s="53"/>
      <c r="CF246" s="53"/>
      <c r="CG246" s="53"/>
      <c r="CH246" s="53"/>
      <c r="CI246" s="53"/>
      <c r="CJ246" s="53"/>
      <c r="CK246" s="53"/>
      <c r="CL246" s="53"/>
      <c r="CM246" s="53"/>
      <c r="CN246" s="53"/>
      <c r="CO246" s="53"/>
      <c r="CP246" s="53"/>
      <c r="CQ246" s="53"/>
      <c r="CR246" s="53"/>
      <c r="CS246" s="53"/>
      <c r="CT246" s="53"/>
      <c r="CU246" s="53"/>
      <c r="CV246" s="53"/>
      <c r="CW246" s="53"/>
      <c r="CX246" s="53"/>
      <c r="CY246" s="53"/>
      <c r="CZ246" s="53"/>
      <c r="DA246" s="53"/>
      <c r="DB246" s="53"/>
      <c r="DC246" s="53"/>
      <c r="DD246" s="53"/>
      <c r="DE246" s="53"/>
      <c r="DF246" s="53"/>
      <c r="DG246" s="53"/>
      <c r="DH246" s="53"/>
      <c r="DI246" s="53"/>
      <c r="DJ246" s="53"/>
      <c r="DK246" s="53"/>
      <c r="DL246" s="53"/>
      <c r="DM246" s="53"/>
      <c r="DN246" s="53"/>
      <c r="DO246" s="53"/>
      <c r="DP246" s="53"/>
      <c r="DQ246" s="53"/>
      <c r="DR246" s="53"/>
      <c r="DS246" s="53"/>
      <c r="DT246" s="53"/>
      <c r="DU246" s="53"/>
      <c r="DV246" s="53"/>
      <c r="DW246" s="53"/>
      <c r="DX246" s="53"/>
      <c r="DY246" s="53"/>
      <c r="DZ246" s="53"/>
      <c r="EA246" s="53"/>
      <c r="EB246" s="53"/>
      <c r="EC246" s="53"/>
      <c r="ED246" s="53"/>
      <c r="EE246" s="53"/>
      <c r="EF246" s="53"/>
      <c r="EG246" s="53"/>
      <c r="EH246" s="53"/>
      <c r="EI246" s="53"/>
      <c r="EJ246" s="53"/>
      <c r="EK246" s="53"/>
      <c r="EL246" s="53"/>
      <c r="EM246" s="53"/>
      <c r="EN246" s="53"/>
      <c r="EO246" s="53"/>
      <c r="EP246" s="53"/>
      <c r="EQ246" s="53"/>
      <c r="ER246" s="53"/>
      <c r="ES246" s="53"/>
      <c r="ET246" s="53"/>
      <c r="EU246" s="53"/>
      <c r="EV246" s="53"/>
      <c r="EW246" s="53"/>
      <c r="EX246" s="53"/>
      <c r="EY246" s="53"/>
      <c r="EZ246" s="53"/>
      <c r="FA246" s="53"/>
      <c r="FB246" s="53"/>
      <c r="FC246" s="53"/>
      <c r="FD246" s="53"/>
      <c r="FE246" s="53"/>
      <c r="FF246" s="53"/>
      <c r="FG246" s="53"/>
      <c r="FH246" s="53"/>
      <c r="FI246" s="53"/>
      <c r="FJ246" s="53"/>
      <c r="FK246" s="53"/>
      <c r="FL246" s="53"/>
      <c r="FM246" s="53"/>
      <c r="FN246" s="53"/>
      <c r="FO246" s="53"/>
      <c r="FP246" s="53"/>
      <c r="FQ246" s="53"/>
      <c r="FR246" s="53"/>
      <c r="FS246" s="53"/>
      <c r="FT246" s="53"/>
      <c r="FU246" s="53"/>
      <c r="FV246" s="53"/>
      <c r="FW246" s="53"/>
      <c r="FX246" s="53"/>
      <c r="FY246" s="53"/>
      <c r="FZ246" s="53"/>
      <c r="GA246" s="53"/>
      <c r="GB246" s="53"/>
      <c r="GC246" s="53"/>
      <c r="GD246" s="53"/>
      <c r="GE246" s="53"/>
      <c r="GF246" s="53"/>
      <c r="GG246" s="53"/>
      <c r="GH246" s="53"/>
      <c r="GI246" s="53"/>
      <c r="GJ246" s="53"/>
      <c r="GK246" s="53"/>
      <c r="GL246" s="53"/>
      <c r="GM246" s="53"/>
      <c r="GN246" s="53"/>
      <c r="GO246" s="53"/>
      <c r="GP246" s="53"/>
      <c r="GQ246" s="53"/>
      <c r="GR246" s="53"/>
      <c r="GS246" s="53"/>
      <c r="GT246" s="53"/>
      <c r="GU246" s="53"/>
      <c r="GV246" s="53"/>
      <c r="GW246" s="53"/>
      <c r="GX246" s="53"/>
      <c r="GY246" s="53"/>
      <c r="GZ246" s="53"/>
      <c r="HA246" s="53"/>
      <c r="HB246" s="53"/>
      <c r="HC246" s="53"/>
      <c r="HD246" s="53"/>
      <c r="HE246" s="53"/>
      <c r="HF246" s="53"/>
      <c r="HG246" s="53"/>
      <c r="HH246" s="53"/>
      <c r="HI246" s="53"/>
      <c r="HJ246" s="53"/>
      <c r="HK246" s="53"/>
      <c r="HL246" s="53"/>
      <c r="HM246" s="53"/>
      <c r="HN246" s="53"/>
      <c r="HO246" s="53"/>
      <c r="HP246" s="53"/>
      <c r="HQ246" s="53"/>
      <c r="HR246" s="53"/>
      <c r="HS246" s="53"/>
      <c r="HT246" s="53"/>
      <c r="HU246" s="53"/>
      <c r="HV246" s="53"/>
      <c r="HW246" s="53"/>
    </row>
    <row r="247" spans="1:231" ht="27.75" customHeight="1" x14ac:dyDescent="0.2">
      <c r="A247" s="37"/>
      <c r="B247" s="25" t="s">
        <v>281</v>
      </c>
      <c r="C247" s="26" t="s">
        <v>282</v>
      </c>
      <c r="D247" s="19">
        <v>35853.180330000003</v>
      </c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  <c r="AU247" s="53"/>
      <c r="AV247" s="53"/>
      <c r="AW247" s="53"/>
      <c r="AX247" s="53"/>
      <c r="AY247" s="53"/>
      <c r="AZ247" s="53"/>
      <c r="BA247" s="53"/>
      <c r="BB247" s="53"/>
      <c r="BC247" s="53"/>
      <c r="BD247" s="53"/>
      <c r="BE247" s="53"/>
      <c r="BF247" s="53"/>
      <c r="BG247" s="53"/>
      <c r="BH247" s="53"/>
      <c r="BI247" s="53"/>
      <c r="BJ247" s="53"/>
      <c r="BK247" s="53"/>
      <c r="BL247" s="53"/>
      <c r="BM247" s="53"/>
      <c r="BN247" s="53"/>
      <c r="BO247" s="53"/>
      <c r="BP247" s="53"/>
      <c r="BQ247" s="53"/>
      <c r="BR247" s="53"/>
      <c r="BS247" s="53"/>
      <c r="BT247" s="53"/>
      <c r="BU247" s="53"/>
      <c r="BV247" s="53"/>
      <c r="BW247" s="53"/>
      <c r="BX247" s="53"/>
      <c r="BY247" s="53"/>
      <c r="BZ247" s="53"/>
      <c r="CA247" s="53"/>
      <c r="CB247" s="53"/>
      <c r="CC247" s="53"/>
      <c r="CD247" s="53"/>
      <c r="CE247" s="53"/>
      <c r="CF247" s="53"/>
      <c r="CG247" s="53"/>
      <c r="CH247" s="53"/>
      <c r="CI247" s="53"/>
      <c r="CJ247" s="53"/>
      <c r="CK247" s="53"/>
      <c r="CL247" s="53"/>
      <c r="CM247" s="53"/>
      <c r="CN247" s="53"/>
      <c r="CO247" s="53"/>
      <c r="CP247" s="53"/>
      <c r="CQ247" s="53"/>
      <c r="CR247" s="53"/>
      <c r="CS247" s="53"/>
      <c r="CT247" s="53"/>
      <c r="CU247" s="53"/>
      <c r="CV247" s="53"/>
      <c r="CW247" s="53"/>
      <c r="CX247" s="53"/>
      <c r="CY247" s="53"/>
      <c r="CZ247" s="53"/>
      <c r="DA247" s="53"/>
      <c r="DB247" s="53"/>
      <c r="DC247" s="53"/>
      <c r="DD247" s="53"/>
      <c r="DE247" s="53"/>
      <c r="DF247" s="53"/>
      <c r="DG247" s="53"/>
      <c r="DH247" s="53"/>
      <c r="DI247" s="53"/>
      <c r="DJ247" s="53"/>
      <c r="DK247" s="53"/>
      <c r="DL247" s="53"/>
      <c r="DM247" s="53"/>
      <c r="DN247" s="53"/>
      <c r="DO247" s="53"/>
      <c r="DP247" s="53"/>
      <c r="DQ247" s="53"/>
      <c r="DR247" s="53"/>
      <c r="DS247" s="53"/>
      <c r="DT247" s="53"/>
      <c r="DU247" s="53"/>
      <c r="DV247" s="53"/>
      <c r="DW247" s="53"/>
      <c r="DX247" s="53"/>
      <c r="DY247" s="53"/>
      <c r="DZ247" s="53"/>
      <c r="EA247" s="53"/>
      <c r="EB247" s="53"/>
      <c r="EC247" s="53"/>
      <c r="ED247" s="53"/>
      <c r="EE247" s="53"/>
      <c r="EF247" s="53"/>
      <c r="EG247" s="53"/>
      <c r="EH247" s="53"/>
      <c r="EI247" s="53"/>
      <c r="EJ247" s="53"/>
      <c r="EK247" s="53"/>
      <c r="EL247" s="53"/>
      <c r="EM247" s="53"/>
      <c r="EN247" s="53"/>
      <c r="EO247" s="53"/>
      <c r="EP247" s="53"/>
      <c r="EQ247" s="53"/>
      <c r="ER247" s="53"/>
      <c r="ES247" s="53"/>
      <c r="ET247" s="53"/>
      <c r="EU247" s="53"/>
      <c r="EV247" s="53"/>
      <c r="EW247" s="53"/>
      <c r="EX247" s="53"/>
      <c r="EY247" s="53"/>
      <c r="EZ247" s="53"/>
      <c r="FA247" s="53"/>
      <c r="FB247" s="53"/>
      <c r="FC247" s="53"/>
      <c r="FD247" s="53"/>
      <c r="FE247" s="53"/>
      <c r="FF247" s="53"/>
      <c r="FG247" s="53"/>
      <c r="FH247" s="53"/>
      <c r="FI247" s="53"/>
      <c r="FJ247" s="53"/>
      <c r="FK247" s="53"/>
      <c r="FL247" s="53"/>
      <c r="FM247" s="53"/>
      <c r="FN247" s="53"/>
      <c r="FO247" s="53"/>
      <c r="FP247" s="53"/>
      <c r="FQ247" s="53"/>
      <c r="FR247" s="53"/>
      <c r="FS247" s="53"/>
      <c r="FT247" s="53"/>
      <c r="FU247" s="53"/>
      <c r="FV247" s="53"/>
      <c r="FW247" s="53"/>
      <c r="FX247" s="53"/>
      <c r="FY247" s="53"/>
      <c r="FZ247" s="53"/>
      <c r="GA247" s="53"/>
      <c r="GB247" s="53"/>
      <c r="GC247" s="53"/>
      <c r="GD247" s="53"/>
      <c r="GE247" s="53"/>
      <c r="GF247" s="53"/>
      <c r="GG247" s="53"/>
      <c r="GH247" s="53"/>
      <c r="GI247" s="53"/>
      <c r="GJ247" s="53"/>
      <c r="GK247" s="53"/>
      <c r="GL247" s="53"/>
      <c r="GM247" s="53"/>
      <c r="GN247" s="53"/>
      <c r="GO247" s="53"/>
      <c r="GP247" s="53"/>
      <c r="GQ247" s="53"/>
      <c r="GR247" s="53"/>
      <c r="GS247" s="53"/>
      <c r="GT247" s="53"/>
      <c r="GU247" s="53"/>
      <c r="GV247" s="53"/>
      <c r="GW247" s="53"/>
      <c r="GX247" s="53"/>
      <c r="GY247" s="53"/>
      <c r="GZ247" s="53"/>
      <c r="HA247" s="53"/>
      <c r="HB247" s="53"/>
      <c r="HC247" s="53"/>
      <c r="HD247" s="53"/>
      <c r="HE247" s="53"/>
      <c r="HF247" s="53"/>
      <c r="HG247" s="53"/>
      <c r="HH247" s="53"/>
      <c r="HI247" s="53"/>
      <c r="HJ247" s="53"/>
      <c r="HK247" s="53"/>
      <c r="HL247" s="53"/>
      <c r="HM247" s="53"/>
      <c r="HN247" s="53"/>
      <c r="HO247" s="53"/>
      <c r="HP247" s="53"/>
      <c r="HQ247" s="53"/>
      <c r="HR247" s="53"/>
      <c r="HS247" s="53"/>
      <c r="HT247" s="53"/>
      <c r="HU247" s="53"/>
      <c r="HV247" s="53"/>
      <c r="HW247" s="53"/>
    </row>
    <row r="248" spans="1:231" ht="15.75" customHeight="1" x14ac:dyDescent="0.2">
      <c r="A248" s="37" t="s">
        <v>391</v>
      </c>
      <c r="B248" s="25"/>
      <c r="C248" s="26" t="s">
        <v>125</v>
      </c>
      <c r="D248" s="19">
        <f>D249</f>
        <v>30</v>
      </c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D248" s="56"/>
      <c r="AE248" s="56"/>
      <c r="AF248" s="56"/>
      <c r="AG248" s="56"/>
      <c r="AH248" s="56"/>
      <c r="AI248" s="56"/>
      <c r="AJ248" s="56"/>
      <c r="AK248" s="56"/>
      <c r="AL248" s="56"/>
      <c r="AM248" s="56"/>
      <c r="AN248" s="56"/>
      <c r="AO248" s="56"/>
      <c r="AP248" s="56"/>
      <c r="AQ248" s="56"/>
      <c r="AR248" s="56"/>
      <c r="AS248" s="56"/>
      <c r="AT248" s="56"/>
      <c r="AU248" s="56"/>
      <c r="AV248" s="56"/>
      <c r="AW248" s="56"/>
      <c r="AX248" s="56"/>
      <c r="AY248" s="56"/>
      <c r="AZ248" s="56"/>
      <c r="BA248" s="56"/>
      <c r="BB248" s="56"/>
      <c r="BC248" s="56"/>
      <c r="BD248" s="56"/>
      <c r="BE248" s="56"/>
      <c r="BF248" s="56"/>
      <c r="BG248" s="56"/>
      <c r="BH248" s="56"/>
      <c r="BI248" s="56"/>
      <c r="BJ248" s="56"/>
      <c r="BK248" s="56"/>
      <c r="BL248" s="56"/>
      <c r="BM248" s="56"/>
      <c r="BN248" s="56"/>
      <c r="BO248" s="56"/>
      <c r="BP248" s="56"/>
      <c r="BQ248" s="56"/>
      <c r="BR248" s="56"/>
      <c r="BS248" s="56"/>
      <c r="BT248" s="56"/>
      <c r="BU248" s="56"/>
      <c r="BV248" s="56"/>
      <c r="BW248" s="56"/>
      <c r="BX248" s="56"/>
      <c r="BY248" s="56"/>
      <c r="BZ248" s="56"/>
      <c r="CA248" s="56"/>
      <c r="CB248" s="56"/>
      <c r="CC248" s="56"/>
      <c r="CD248" s="56"/>
      <c r="CE248" s="56"/>
      <c r="CF248" s="56"/>
      <c r="CG248" s="56"/>
      <c r="CH248" s="56"/>
      <c r="CI248" s="56"/>
      <c r="CJ248" s="56"/>
      <c r="CK248" s="56"/>
      <c r="CL248" s="56"/>
      <c r="CM248" s="56"/>
      <c r="CN248" s="56"/>
      <c r="CO248" s="56"/>
      <c r="CP248" s="56"/>
      <c r="CQ248" s="56"/>
      <c r="CR248" s="56"/>
      <c r="CS248" s="56"/>
      <c r="CT248" s="56"/>
      <c r="CU248" s="56"/>
      <c r="CV248" s="56"/>
      <c r="CW248" s="56"/>
      <c r="CX248" s="56"/>
      <c r="CY248" s="56"/>
      <c r="CZ248" s="56"/>
      <c r="DA248" s="56"/>
      <c r="DB248" s="56"/>
      <c r="DC248" s="56"/>
      <c r="DD248" s="56"/>
      <c r="DE248" s="56"/>
      <c r="DF248" s="56"/>
      <c r="DG248" s="56"/>
      <c r="DH248" s="56"/>
      <c r="DI248" s="56"/>
      <c r="DJ248" s="56"/>
      <c r="DK248" s="56"/>
      <c r="DL248" s="56"/>
      <c r="DM248" s="56"/>
      <c r="DN248" s="56"/>
      <c r="DO248" s="56"/>
      <c r="DP248" s="56"/>
      <c r="DQ248" s="56"/>
      <c r="DR248" s="56"/>
      <c r="DS248" s="56"/>
      <c r="DT248" s="56"/>
      <c r="DU248" s="56"/>
      <c r="DV248" s="56"/>
      <c r="DW248" s="56"/>
      <c r="DX248" s="56"/>
      <c r="DY248" s="56"/>
      <c r="DZ248" s="56"/>
      <c r="EA248" s="56"/>
      <c r="EB248" s="56"/>
      <c r="EC248" s="56"/>
      <c r="ED248" s="56"/>
      <c r="EE248" s="56"/>
      <c r="EF248" s="56"/>
      <c r="EG248" s="56"/>
      <c r="EH248" s="56"/>
      <c r="EI248" s="56"/>
      <c r="EJ248" s="56"/>
      <c r="EK248" s="56"/>
      <c r="EL248" s="56"/>
      <c r="EM248" s="56"/>
      <c r="EN248" s="56"/>
      <c r="EO248" s="56"/>
      <c r="EP248" s="56"/>
      <c r="EQ248" s="56"/>
      <c r="ER248" s="56"/>
      <c r="ES248" s="56"/>
      <c r="ET248" s="56"/>
      <c r="EU248" s="56"/>
      <c r="EV248" s="56"/>
      <c r="EW248" s="56"/>
      <c r="EX248" s="56"/>
      <c r="EY248" s="56"/>
      <c r="EZ248" s="56"/>
      <c r="FA248" s="56"/>
      <c r="FB248" s="56"/>
      <c r="FC248" s="56"/>
      <c r="FD248" s="56"/>
      <c r="FE248" s="56"/>
      <c r="FF248" s="56"/>
      <c r="FG248" s="56"/>
      <c r="FH248" s="56"/>
      <c r="FI248" s="56"/>
      <c r="FJ248" s="56"/>
      <c r="FK248" s="56"/>
      <c r="FL248" s="56"/>
      <c r="FM248" s="56"/>
      <c r="FN248" s="56"/>
      <c r="FO248" s="56"/>
      <c r="FP248" s="56"/>
      <c r="FQ248" s="56"/>
      <c r="FR248" s="56"/>
      <c r="FS248" s="56"/>
      <c r="FT248" s="56"/>
      <c r="FU248" s="56"/>
      <c r="FV248" s="56"/>
      <c r="FW248" s="56"/>
      <c r="FX248" s="56"/>
      <c r="FY248" s="56"/>
      <c r="FZ248" s="56"/>
      <c r="GA248" s="56"/>
      <c r="GB248" s="56"/>
      <c r="GC248" s="56"/>
      <c r="GD248" s="56"/>
      <c r="GE248" s="56"/>
      <c r="GF248" s="56"/>
      <c r="GG248" s="56"/>
      <c r="GH248" s="56"/>
      <c r="GI248" s="56"/>
      <c r="GJ248" s="56"/>
      <c r="GK248" s="56"/>
      <c r="GL248" s="56"/>
      <c r="GM248" s="56"/>
      <c r="GN248" s="56"/>
      <c r="GO248" s="56"/>
      <c r="GP248" s="56"/>
      <c r="GQ248" s="56"/>
      <c r="GR248" s="56"/>
      <c r="GS248" s="56"/>
      <c r="GT248" s="56"/>
      <c r="GU248" s="56"/>
      <c r="GV248" s="56"/>
      <c r="GW248" s="56"/>
      <c r="GX248" s="56"/>
      <c r="GY248" s="56"/>
      <c r="GZ248" s="56"/>
      <c r="HA248" s="56"/>
      <c r="HB248" s="56"/>
      <c r="HC248" s="56"/>
      <c r="HD248" s="56"/>
      <c r="HE248" s="56"/>
      <c r="HF248" s="56"/>
      <c r="HG248" s="56"/>
      <c r="HH248" s="56"/>
      <c r="HI248" s="56"/>
      <c r="HJ248" s="56"/>
      <c r="HK248" s="56"/>
      <c r="HL248" s="56"/>
      <c r="HM248" s="56"/>
      <c r="HN248" s="56"/>
      <c r="HO248" s="56"/>
      <c r="HP248" s="56"/>
      <c r="HQ248" s="56"/>
      <c r="HR248" s="56"/>
      <c r="HS248" s="56"/>
      <c r="HT248" s="56"/>
      <c r="HU248" s="56"/>
      <c r="HV248" s="56"/>
      <c r="HW248" s="56"/>
    </row>
    <row r="249" spans="1:231" ht="15.75" customHeight="1" x14ac:dyDescent="0.2">
      <c r="A249" s="37" t="s">
        <v>392</v>
      </c>
      <c r="B249" s="25"/>
      <c r="C249" s="26" t="s">
        <v>126</v>
      </c>
      <c r="D249" s="19">
        <f>D250</f>
        <v>30</v>
      </c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  <c r="AA249" s="56"/>
      <c r="AB249" s="56"/>
      <c r="AC249" s="56"/>
      <c r="AD249" s="56"/>
      <c r="AE249" s="56"/>
      <c r="AF249" s="56"/>
      <c r="AG249" s="56"/>
      <c r="AH249" s="56"/>
      <c r="AI249" s="56"/>
      <c r="AJ249" s="56"/>
      <c r="AK249" s="56"/>
      <c r="AL249" s="56"/>
      <c r="AM249" s="56"/>
      <c r="AN249" s="56"/>
      <c r="AO249" s="56"/>
      <c r="AP249" s="56"/>
      <c r="AQ249" s="56"/>
      <c r="AR249" s="56"/>
      <c r="AS249" s="56"/>
      <c r="AT249" s="56"/>
      <c r="AU249" s="56"/>
      <c r="AV249" s="56"/>
      <c r="AW249" s="56"/>
      <c r="AX249" s="56"/>
      <c r="AY249" s="56"/>
      <c r="AZ249" s="56"/>
      <c r="BA249" s="56"/>
      <c r="BB249" s="56"/>
      <c r="BC249" s="56"/>
      <c r="BD249" s="56"/>
      <c r="BE249" s="56"/>
      <c r="BF249" s="56"/>
      <c r="BG249" s="56"/>
      <c r="BH249" s="56"/>
      <c r="BI249" s="56"/>
      <c r="BJ249" s="56"/>
      <c r="BK249" s="56"/>
      <c r="BL249" s="56"/>
      <c r="BM249" s="56"/>
      <c r="BN249" s="56"/>
      <c r="BO249" s="56"/>
      <c r="BP249" s="56"/>
      <c r="BQ249" s="56"/>
      <c r="BR249" s="56"/>
      <c r="BS249" s="56"/>
      <c r="BT249" s="56"/>
      <c r="BU249" s="56"/>
      <c r="BV249" s="56"/>
      <c r="BW249" s="56"/>
      <c r="BX249" s="56"/>
      <c r="BY249" s="56"/>
      <c r="BZ249" s="56"/>
      <c r="CA249" s="56"/>
      <c r="CB249" s="56"/>
      <c r="CC249" s="56"/>
      <c r="CD249" s="56"/>
      <c r="CE249" s="56"/>
      <c r="CF249" s="56"/>
      <c r="CG249" s="56"/>
      <c r="CH249" s="56"/>
      <c r="CI249" s="56"/>
      <c r="CJ249" s="56"/>
      <c r="CK249" s="56"/>
      <c r="CL249" s="56"/>
      <c r="CM249" s="56"/>
      <c r="CN249" s="56"/>
      <c r="CO249" s="56"/>
      <c r="CP249" s="56"/>
      <c r="CQ249" s="56"/>
      <c r="CR249" s="56"/>
      <c r="CS249" s="56"/>
      <c r="CT249" s="56"/>
      <c r="CU249" s="56"/>
      <c r="CV249" s="56"/>
      <c r="CW249" s="56"/>
      <c r="CX249" s="56"/>
      <c r="CY249" s="56"/>
      <c r="CZ249" s="56"/>
      <c r="DA249" s="56"/>
      <c r="DB249" s="56"/>
      <c r="DC249" s="56"/>
      <c r="DD249" s="56"/>
      <c r="DE249" s="56"/>
      <c r="DF249" s="56"/>
      <c r="DG249" s="56"/>
      <c r="DH249" s="56"/>
      <c r="DI249" s="56"/>
      <c r="DJ249" s="56"/>
      <c r="DK249" s="56"/>
      <c r="DL249" s="56"/>
      <c r="DM249" s="56"/>
      <c r="DN249" s="56"/>
      <c r="DO249" s="56"/>
      <c r="DP249" s="56"/>
      <c r="DQ249" s="56"/>
      <c r="DR249" s="56"/>
      <c r="DS249" s="56"/>
      <c r="DT249" s="56"/>
      <c r="DU249" s="56"/>
      <c r="DV249" s="56"/>
      <c r="DW249" s="56"/>
      <c r="DX249" s="56"/>
      <c r="DY249" s="56"/>
      <c r="DZ249" s="56"/>
      <c r="EA249" s="56"/>
      <c r="EB249" s="56"/>
      <c r="EC249" s="56"/>
      <c r="ED249" s="56"/>
      <c r="EE249" s="56"/>
      <c r="EF249" s="56"/>
      <c r="EG249" s="56"/>
      <c r="EH249" s="56"/>
      <c r="EI249" s="56"/>
      <c r="EJ249" s="56"/>
      <c r="EK249" s="56"/>
      <c r="EL249" s="56"/>
      <c r="EM249" s="56"/>
      <c r="EN249" s="56"/>
      <c r="EO249" s="56"/>
      <c r="EP249" s="56"/>
      <c r="EQ249" s="56"/>
      <c r="ER249" s="56"/>
      <c r="ES249" s="56"/>
      <c r="ET249" s="56"/>
      <c r="EU249" s="56"/>
      <c r="EV249" s="56"/>
      <c r="EW249" s="56"/>
      <c r="EX249" s="56"/>
      <c r="EY249" s="56"/>
      <c r="EZ249" s="56"/>
      <c r="FA249" s="56"/>
      <c r="FB249" s="56"/>
      <c r="FC249" s="56"/>
      <c r="FD249" s="56"/>
      <c r="FE249" s="56"/>
      <c r="FF249" s="56"/>
      <c r="FG249" s="56"/>
      <c r="FH249" s="56"/>
      <c r="FI249" s="56"/>
      <c r="FJ249" s="56"/>
      <c r="FK249" s="56"/>
      <c r="FL249" s="56"/>
      <c r="FM249" s="56"/>
      <c r="FN249" s="56"/>
      <c r="FO249" s="56"/>
      <c r="FP249" s="56"/>
      <c r="FQ249" s="56"/>
      <c r="FR249" s="56"/>
      <c r="FS249" s="56"/>
      <c r="FT249" s="56"/>
      <c r="FU249" s="56"/>
      <c r="FV249" s="56"/>
      <c r="FW249" s="56"/>
      <c r="FX249" s="56"/>
      <c r="FY249" s="56"/>
      <c r="FZ249" s="56"/>
      <c r="GA249" s="56"/>
      <c r="GB249" s="56"/>
      <c r="GC249" s="56"/>
      <c r="GD249" s="56"/>
      <c r="GE249" s="56"/>
      <c r="GF249" s="56"/>
      <c r="GG249" s="56"/>
      <c r="GH249" s="56"/>
      <c r="GI249" s="56"/>
      <c r="GJ249" s="56"/>
      <c r="GK249" s="56"/>
      <c r="GL249" s="56"/>
      <c r="GM249" s="56"/>
      <c r="GN249" s="56"/>
      <c r="GO249" s="56"/>
      <c r="GP249" s="56"/>
      <c r="GQ249" s="56"/>
      <c r="GR249" s="56"/>
      <c r="GS249" s="56"/>
      <c r="GT249" s="56"/>
      <c r="GU249" s="56"/>
      <c r="GV249" s="56"/>
      <c r="GW249" s="56"/>
      <c r="GX249" s="56"/>
      <c r="GY249" s="56"/>
      <c r="GZ249" s="56"/>
      <c r="HA249" s="56"/>
      <c r="HB249" s="56"/>
      <c r="HC249" s="56"/>
      <c r="HD249" s="56"/>
      <c r="HE249" s="56"/>
      <c r="HF249" s="56"/>
      <c r="HG249" s="56"/>
      <c r="HH249" s="56"/>
      <c r="HI249" s="56"/>
      <c r="HJ249" s="56"/>
      <c r="HK249" s="56"/>
      <c r="HL249" s="56"/>
      <c r="HM249" s="56"/>
      <c r="HN249" s="56"/>
      <c r="HO249" s="56"/>
      <c r="HP249" s="56"/>
      <c r="HQ249" s="56"/>
      <c r="HR249" s="56"/>
      <c r="HS249" s="56"/>
      <c r="HT249" s="56"/>
      <c r="HU249" s="56"/>
      <c r="HV249" s="56"/>
      <c r="HW249" s="56"/>
    </row>
    <row r="250" spans="1:231" ht="15.75" customHeight="1" x14ac:dyDescent="0.2">
      <c r="A250" s="37" t="s">
        <v>393</v>
      </c>
      <c r="B250" s="25"/>
      <c r="C250" s="26" t="s">
        <v>127</v>
      </c>
      <c r="D250" s="19">
        <f>D251</f>
        <v>30</v>
      </c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3"/>
      <c r="AZ250" s="53"/>
      <c r="BA250" s="53"/>
      <c r="BB250" s="53"/>
      <c r="BC250" s="53"/>
      <c r="BD250" s="53"/>
      <c r="BE250" s="53"/>
      <c r="BF250" s="53"/>
      <c r="BG250" s="53"/>
      <c r="BH250" s="53"/>
      <c r="BI250" s="53"/>
      <c r="BJ250" s="53"/>
      <c r="BK250" s="53"/>
      <c r="BL250" s="53"/>
      <c r="BM250" s="53"/>
      <c r="BN250" s="53"/>
      <c r="BO250" s="53"/>
      <c r="BP250" s="53"/>
      <c r="BQ250" s="53"/>
      <c r="BR250" s="53"/>
      <c r="BS250" s="53"/>
      <c r="BT250" s="53"/>
      <c r="BU250" s="53"/>
      <c r="BV250" s="53"/>
      <c r="BW250" s="53"/>
      <c r="BX250" s="53"/>
      <c r="BY250" s="53"/>
      <c r="BZ250" s="53"/>
      <c r="CA250" s="53"/>
      <c r="CB250" s="53"/>
      <c r="CC250" s="53"/>
      <c r="CD250" s="53"/>
      <c r="CE250" s="53"/>
      <c r="CF250" s="53"/>
      <c r="CG250" s="53"/>
      <c r="CH250" s="53"/>
      <c r="CI250" s="53"/>
      <c r="CJ250" s="53"/>
      <c r="CK250" s="53"/>
      <c r="CL250" s="53"/>
      <c r="CM250" s="53"/>
      <c r="CN250" s="53"/>
      <c r="CO250" s="53"/>
      <c r="CP250" s="53"/>
      <c r="CQ250" s="53"/>
      <c r="CR250" s="53"/>
      <c r="CS250" s="53"/>
      <c r="CT250" s="53"/>
      <c r="CU250" s="53"/>
      <c r="CV250" s="53"/>
      <c r="CW250" s="53"/>
      <c r="CX250" s="53"/>
      <c r="CY250" s="53"/>
      <c r="CZ250" s="53"/>
      <c r="DA250" s="53"/>
      <c r="DB250" s="53"/>
      <c r="DC250" s="53"/>
      <c r="DD250" s="53"/>
      <c r="DE250" s="53"/>
      <c r="DF250" s="53"/>
      <c r="DG250" s="53"/>
      <c r="DH250" s="53"/>
      <c r="DI250" s="53"/>
      <c r="DJ250" s="53"/>
      <c r="DK250" s="53"/>
      <c r="DL250" s="53"/>
      <c r="DM250" s="53"/>
      <c r="DN250" s="53"/>
      <c r="DO250" s="53"/>
      <c r="DP250" s="53"/>
      <c r="DQ250" s="53"/>
      <c r="DR250" s="53"/>
      <c r="DS250" s="53"/>
      <c r="DT250" s="53"/>
      <c r="DU250" s="53"/>
      <c r="DV250" s="53"/>
      <c r="DW250" s="53"/>
      <c r="DX250" s="53"/>
      <c r="DY250" s="53"/>
      <c r="DZ250" s="53"/>
      <c r="EA250" s="53"/>
      <c r="EB250" s="53"/>
      <c r="EC250" s="53"/>
      <c r="ED250" s="53"/>
      <c r="EE250" s="53"/>
      <c r="EF250" s="53"/>
      <c r="EG250" s="53"/>
      <c r="EH250" s="53"/>
      <c r="EI250" s="53"/>
      <c r="EJ250" s="53"/>
      <c r="EK250" s="53"/>
      <c r="EL250" s="53"/>
      <c r="EM250" s="53"/>
      <c r="EN250" s="53"/>
      <c r="EO250" s="53"/>
      <c r="EP250" s="53"/>
      <c r="EQ250" s="53"/>
      <c r="ER250" s="53"/>
      <c r="ES250" s="53"/>
      <c r="ET250" s="53"/>
      <c r="EU250" s="53"/>
      <c r="EV250" s="53"/>
      <c r="EW250" s="53"/>
      <c r="EX250" s="53"/>
      <c r="EY250" s="53"/>
      <c r="EZ250" s="53"/>
      <c r="FA250" s="53"/>
      <c r="FB250" s="53"/>
      <c r="FC250" s="53"/>
      <c r="FD250" s="53"/>
      <c r="FE250" s="53"/>
      <c r="FF250" s="53"/>
      <c r="FG250" s="53"/>
      <c r="FH250" s="53"/>
      <c r="FI250" s="53"/>
      <c r="FJ250" s="53"/>
      <c r="FK250" s="53"/>
      <c r="FL250" s="53"/>
      <c r="FM250" s="53"/>
      <c r="FN250" s="53"/>
      <c r="FO250" s="53"/>
      <c r="FP250" s="53"/>
      <c r="FQ250" s="53"/>
      <c r="FR250" s="53"/>
      <c r="FS250" s="53"/>
      <c r="FT250" s="53"/>
      <c r="FU250" s="53"/>
      <c r="FV250" s="53"/>
      <c r="FW250" s="53"/>
      <c r="FX250" s="53"/>
      <c r="FY250" s="53"/>
      <c r="FZ250" s="53"/>
      <c r="GA250" s="53"/>
      <c r="GB250" s="53"/>
      <c r="GC250" s="53"/>
      <c r="GD250" s="53"/>
      <c r="GE250" s="53"/>
      <c r="GF250" s="53"/>
      <c r="GG250" s="53"/>
      <c r="GH250" s="53"/>
      <c r="GI250" s="53"/>
      <c r="GJ250" s="53"/>
      <c r="GK250" s="53"/>
      <c r="GL250" s="53"/>
      <c r="GM250" s="53"/>
      <c r="GN250" s="53"/>
      <c r="GO250" s="53"/>
      <c r="GP250" s="53"/>
      <c r="GQ250" s="53"/>
      <c r="GR250" s="53"/>
      <c r="GS250" s="53"/>
      <c r="GT250" s="53"/>
      <c r="GU250" s="53"/>
      <c r="GV250" s="53"/>
      <c r="GW250" s="53"/>
      <c r="GX250" s="53"/>
      <c r="GY250" s="53"/>
      <c r="GZ250" s="53"/>
      <c r="HA250" s="53"/>
      <c r="HB250" s="53"/>
      <c r="HC250" s="53"/>
      <c r="HD250" s="53"/>
      <c r="HE250" s="53"/>
      <c r="HF250" s="53"/>
      <c r="HG250" s="53"/>
      <c r="HH250" s="53"/>
      <c r="HI250" s="53"/>
      <c r="HJ250" s="53"/>
      <c r="HK250" s="53"/>
      <c r="HL250" s="53"/>
      <c r="HM250" s="53"/>
      <c r="HN250" s="53"/>
      <c r="HO250" s="53"/>
      <c r="HP250" s="53"/>
      <c r="HQ250" s="53"/>
      <c r="HR250" s="53"/>
      <c r="HS250" s="53"/>
      <c r="HT250" s="53"/>
      <c r="HU250" s="53"/>
      <c r="HV250" s="53"/>
      <c r="HW250" s="53"/>
    </row>
    <row r="251" spans="1:231" ht="28.5" customHeight="1" x14ac:dyDescent="0.2">
      <c r="A251" s="37"/>
      <c r="B251" s="25" t="s">
        <v>285</v>
      </c>
      <c r="C251" s="26" t="s">
        <v>286</v>
      </c>
      <c r="D251" s="19">
        <v>30</v>
      </c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3"/>
      <c r="AV251" s="53"/>
      <c r="AW251" s="53"/>
      <c r="AX251" s="53"/>
      <c r="AY251" s="53"/>
      <c r="AZ251" s="53"/>
      <c r="BA251" s="53"/>
      <c r="BB251" s="53"/>
      <c r="BC251" s="53"/>
      <c r="BD251" s="53"/>
      <c r="BE251" s="53"/>
      <c r="BF251" s="53"/>
      <c r="BG251" s="53"/>
      <c r="BH251" s="53"/>
      <c r="BI251" s="53"/>
      <c r="BJ251" s="53"/>
      <c r="BK251" s="53"/>
      <c r="BL251" s="53"/>
      <c r="BM251" s="53"/>
      <c r="BN251" s="53"/>
      <c r="BO251" s="53"/>
      <c r="BP251" s="53"/>
      <c r="BQ251" s="53"/>
      <c r="BR251" s="53"/>
      <c r="BS251" s="53"/>
      <c r="BT251" s="53"/>
      <c r="BU251" s="53"/>
      <c r="BV251" s="53"/>
      <c r="BW251" s="53"/>
      <c r="BX251" s="53"/>
      <c r="BY251" s="53"/>
      <c r="BZ251" s="53"/>
      <c r="CA251" s="53"/>
      <c r="CB251" s="53"/>
      <c r="CC251" s="53"/>
      <c r="CD251" s="53"/>
      <c r="CE251" s="53"/>
      <c r="CF251" s="53"/>
      <c r="CG251" s="53"/>
      <c r="CH251" s="53"/>
      <c r="CI251" s="53"/>
      <c r="CJ251" s="53"/>
      <c r="CK251" s="53"/>
      <c r="CL251" s="53"/>
      <c r="CM251" s="53"/>
      <c r="CN251" s="53"/>
      <c r="CO251" s="53"/>
      <c r="CP251" s="53"/>
      <c r="CQ251" s="53"/>
      <c r="CR251" s="53"/>
      <c r="CS251" s="53"/>
      <c r="CT251" s="53"/>
      <c r="CU251" s="53"/>
      <c r="CV251" s="53"/>
      <c r="CW251" s="53"/>
      <c r="CX251" s="53"/>
      <c r="CY251" s="53"/>
      <c r="CZ251" s="53"/>
      <c r="DA251" s="53"/>
      <c r="DB251" s="53"/>
      <c r="DC251" s="53"/>
      <c r="DD251" s="53"/>
      <c r="DE251" s="53"/>
      <c r="DF251" s="53"/>
      <c r="DG251" s="53"/>
      <c r="DH251" s="53"/>
      <c r="DI251" s="53"/>
      <c r="DJ251" s="53"/>
      <c r="DK251" s="53"/>
      <c r="DL251" s="53"/>
      <c r="DM251" s="53"/>
      <c r="DN251" s="53"/>
      <c r="DO251" s="53"/>
      <c r="DP251" s="53"/>
      <c r="DQ251" s="53"/>
      <c r="DR251" s="53"/>
      <c r="DS251" s="53"/>
      <c r="DT251" s="53"/>
      <c r="DU251" s="53"/>
      <c r="DV251" s="53"/>
      <c r="DW251" s="53"/>
      <c r="DX251" s="53"/>
      <c r="DY251" s="53"/>
      <c r="DZ251" s="53"/>
      <c r="EA251" s="53"/>
      <c r="EB251" s="53"/>
      <c r="EC251" s="53"/>
      <c r="ED251" s="53"/>
      <c r="EE251" s="53"/>
      <c r="EF251" s="53"/>
      <c r="EG251" s="53"/>
      <c r="EH251" s="53"/>
      <c r="EI251" s="53"/>
      <c r="EJ251" s="53"/>
      <c r="EK251" s="53"/>
      <c r="EL251" s="53"/>
      <c r="EM251" s="53"/>
      <c r="EN251" s="53"/>
      <c r="EO251" s="53"/>
      <c r="EP251" s="53"/>
      <c r="EQ251" s="53"/>
      <c r="ER251" s="53"/>
      <c r="ES251" s="53"/>
      <c r="ET251" s="53"/>
      <c r="EU251" s="53"/>
      <c r="EV251" s="53"/>
      <c r="EW251" s="53"/>
      <c r="EX251" s="53"/>
      <c r="EY251" s="53"/>
      <c r="EZ251" s="53"/>
      <c r="FA251" s="53"/>
      <c r="FB251" s="53"/>
      <c r="FC251" s="53"/>
      <c r="FD251" s="53"/>
      <c r="FE251" s="53"/>
      <c r="FF251" s="53"/>
      <c r="FG251" s="53"/>
      <c r="FH251" s="53"/>
      <c r="FI251" s="53"/>
      <c r="FJ251" s="53"/>
      <c r="FK251" s="53"/>
      <c r="FL251" s="53"/>
      <c r="FM251" s="53"/>
      <c r="FN251" s="53"/>
      <c r="FO251" s="53"/>
      <c r="FP251" s="53"/>
      <c r="FQ251" s="53"/>
      <c r="FR251" s="53"/>
      <c r="FS251" s="53"/>
      <c r="FT251" s="53"/>
      <c r="FU251" s="53"/>
      <c r="FV251" s="53"/>
      <c r="FW251" s="53"/>
      <c r="FX251" s="53"/>
      <c r="FY251" s="53"/>
      <c r="FZ251" s="53"/>
      <c r="GA251" s="53"/>
      <c r="GB251" s="53"/>
      <c r="GC251" s="53"/>
      <c r="GD251" s="53"/>
      <c r="GE251" s="53"/>
      <c r="GF251" s="53"/>
      <c r="GG251" s="53"/>
      <c r="GH251" s="53"/>
      <c r="GI251" s="53"/>
      <c r="GJ251" s="53"/>
      <c r="GK251" s="53"/>
      <c r="GL251" s="53"/>
      <c r="GM251" s="53"/>
      <c r="GN251" s="53"/>
      <c r="GO251" s="53"/>
      <c r="GP251" s="53"/>
      <c r="GQ251" s="53"/>
      <c r="GR251" s="53"/>
      <c r="GS251" s="53"/>
      <c r="GT251" s="53"/>
      <c r="GU251" s="53"/>
      <c r="GV251" s="53"/>
      <c r="GW251" s="53"/>
      <c r="GX251" s="53"/>
      <c r="GY251" s="53"/>
      <c r="GZ251" s="53"/>
      <c r="HA251" s="53"/>
      <c r="HB251" s="53"/>
      <c r="HC251" s="53"/>
      <c r="HD251" s="53"/>
      <c r="HE251" s="53"/>
      <c r="HF251" s="53"/>
      <c r="HG251" s="53"/>
      <c r="HH251" s="53"/>
      <c r="HI251" s="53"/>
      <c r="HJ251" s="53"/>
      <c r="HK251" s="53"/>
      <c r="HL251" s="53"/>
      <c r="HM251" s="53"/>
      <c r="HN251" s="53"/>
      <c r="HO251" s="53"/>
      <c r="HP251" s="53"/>
      <c r="HQ251" s="53"/>
      <c r="HR251" s="53"/>
      <c r="HS251" s="53"/>
      <c r="HT251" s="53"/>
      <c r="HU251" s="53"/>
      <c r="HV251" s="53"/>
      <c r="HW251" s="53"/>
    </row>
    <row r="252" spans="1:231" ht="28.5" customHeight="1" x14ac:dyDescent="0.2">
      <c r="A252" s="57" t="s">
        <v>394</v>
      </c>
      <c r="B252" s="25"/>
      <c r="C252" s="26" t="s">
        <v>128</v>
      </c>
      <c r="D252" s="58">
        <f>D253</f>
        <v>2685.9806600000002</v>
      </c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L252" s="59"/>
      <c r="BM252" s="59"/>
      <c r="BN252" s="59"/>
      <c r="BO252" s="59"/>
      <c r="BP252" s="59"/>
      <c r="BQ252" s="59"/>
      <c r="BR252" s="59"/>
      <c r="BS252" s="59"/>
      <c r="BT252" s="59"/>
      <c r="BU252" s="59"/>
      <c r="BV252" s="59"/>
      <c r="BW252" s="59"/>
      <c r="BX252" s="59"/>
      <c r="BY252" s="59"/>
      <c r="BZ252" s="59"/>
      <c r="CA252" s="59"/>
      <c r="CB252" s="59"/>
      <c r="CC252" s="59"/>
      <c r="CD252" s="59"/>
      <c r="CE252" s="59"/>
      <c r="CF252" s="59"/>
      <c r="CG252" s="59"/>
      <c r="CH252" s="59"/>
      <c r="CI252" s="59"/>
      <c r="CJ252" s="59"/>
      <c r="CK252" s="59"/>
      <c r="CL252" s="59"/>
      <c r="CM252" s="59"/>
      <c r="CN252" s="59"/>
      <c r="CO252" s="59"/>
      <c r="CP252" s="59"/>
      <c r="CQ252" s="59"/>
      <c r="CR252" s="59"/>
      <c r="CS252" s="59"/>
      <c r="CT252" s="59"/>
      <c r="CU252" s="59"/>
      <c r="CV252" s="59"/>
      <c r="CW252" s="59"/>
      <c r="CX252" s="59"/>
      <c r="CY252" s="59"/>
      <c r="CZ252" s="59"/>
      <c r="DA252" s="59"/>
      <c r="DB252" s="59"/>
      <c r="DC252" s="59"/>
      <c r="DD252" s="59"/>
      <c r="DE252" s="59"/>
      <c r="DF252" s="59"/>
      <c r="DG252" s="59"/>
      <c r="DH252" s="59"/>
      <c r="DI252" s="59"/>
      <c r="DJ252" s="59"/>
      <c r="DK252" s="59"/>
      <c r="DL252" s="59"/>
      <c r="DM252" s="59"/>
      <c r="DN252" s="59"/>
      <c r="DO252" s="59"/>
      <c r="DP252" s="59"/>
      <c r="DQ252" s="59"/>
      <c r="DR252" s="59"/>
      <c r="DS252" s="59"/>
      <c r="DT252" s="59"/>
      <c r="DU252" s="59"/>
      <c r="DV252" s="59"/>
      <c r="DW252" s="59"/>
      <c r="DX252" s="59"/>
      <c r="DY252" s="59"/>
      <c r="DZ252" s="59"/>
      <c r="EA252" s="59"/>
      <c r="EB252" s="59"/>
      <c r="EC252" s="59"/>
      <c r="ED252" s="59"/>
      <c r="EE252" s="59"/>
      <c r="EF252" s="59"/>
      <c r="EG252" s="59"/>
      <c r="EH252" s="59"/>
      <c r="EI252" s="59"/>
      <c r="EJ252" s="59"/>
      <c r="EK252" s="59"/>
      <c r="EL252" s="59"/>
      <c r="EM252" s="59"/>
      <c r="EN252" s="59"/>
      <c r="EO252" s="59"/>
      <c r="EP252" s="59"/>
      <c r="EQ252" s="59"/>
      <c r="ER252" s="59"/>
      <c r="ES252" s="59"/>
      <c r="ET252" s="59"/>
      <c r="EU252" s="59"/>
      <c r="EV252" s="59"/>
      <c r="EW252" s="59"/>
      <c r="EX252" s="59"/>
      <c r="EY252" s="59"/>
      <c r="EZ252" s="59"/>
      <c r="FA252" s="59"/>
      <c r="FB252" s="59"/>
      <c r="FC252" s="59"/>
      <c r="FD252" s="59"/>
      <c r="FE252" s="59"/>
      <c r="FF252" s="59"/>
      <c r="FG252" s="59"/>
      <c r="FH252" s="59"/>
      <c r="FI252" s="59"/>
      <c r="FJ252" s="59"/>
      <c r="FK252" s="59"/>
      <c r="FL252" s="59"/>
      <c r="FM252" s="59"/>
      <c r="FN252" s="59"/>
      <c r="FO252" s="59"/>
      <c r="FP252" s="59"/>
      <c r="FQ252" s="59"/>
      <c r="FR252" s="59"/>
      <c r="FS252" s="59"/>
      <c r="FT252" s="59"/>
      <c r="FU252" s="59"/>
      <c r="FV252" s="59"/>
      <c r="FW252" s="59"/>
      <c r="FX252" s="59"/>
      <c r="FY252" s="59"/>
      <c r="FZ252" s="59"/>
      <c r="GA252" s="59"/>
      <c r="GB252" s="59"/>
      <c r="GC252" s="59"/>
      <c r="GD252" s="59"/>
      <c r="GE252" s="59"/>
      <c r="GF252" s="59"/>
      <c r="GG252" s="59"/>
      <c r="GH252" s="59"/>
      <c r="GI252" s="59"/>
      <c r="GJ252" s="59"/>
      <c r="GK252" s="59"/>
      <c r="GL252" s="59"/>
      <c r="GM252" s="59"/>
      <c r="GN252" s="59"/>
      <c r="GO252" s="59"/>
      <c r="GP252" s="59"/>
      <c r="GQ252" s="59"/>
      <c r="GR252" s="59"/>
      <c r="GS252" s="59"/>
      <c r="GT252" s="59"/>
      <c r="GU252" s="59"/>
      <c r="GV252" s="59"/>
      <c r="GW252" s="59"/>
      <c r="GX252" s="59"/>
      <c r="GY252" s="59"/>
      <c r="GZ252" s="59"/>
      <c r="HA252" s="59"/>
      <c r="HB252" s="59"/>
      <c r="HC252" s="59"/>
      <c r="HD252" s="59"/>
      <c r="HE252" s="59"/>
      <c r="HF252" s="59"/>
      <c r="HG252" s="59"/>
      <c r="HH252" s="59"/>
      <c r="HI252" s="59"/>
      <c r="HJ252" s="59"/>
      <c r="HK252" s="59"/>
      <c r="HL252" s="59"/>
      <c r="HM252" s="59"/>
      <c r="HN252" s="59"/>
      <c r="HO252" s="59"/>
      <c r="HP252" s="59"/>
      <c r="HQ252" s="59"/>
      <c r="HR252" s="59"/>
      <c r="HS252" s="59"/>
      <c r="HT252" s="59"/>
      <c r="HU252" s="59"/>
      <c r="HV252" s="59"/>
      <c r="HW252" s="59"/>
    </row>
    <row r="253" spans="1:231" ht="28.5" customHeight="1" x14ac:dyDescent="0.2">
      <c r="A253" s="57" t="s">
        <v>395</v>
      </c>
      <c r="B253" s="25"/>
      <c r="C253" s="26" t="s">
        <v>129</v>
      </c>
      <c r="D253" s="58">
        <f>D254</f>
        <v>2685.9806600000002</v>
      </c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  <c r="BM253" s="59"/>
      <c r="BN253" s="59"/>
      <c r="BO253" s="59"/>
      <c r="BP253" s="59"/>
      <c r="BQ253" s="59"/>
      <c r="BR253" s="59"/>
      <c r="BS253" s="59"/>
      <c r="BT253" s="59"/>
      <c r="BU253" s="59"/>
      <c r="BV253" s="59"/>
      <c r="BW253" s="59"/>
      <c r="BX253" s="59"/>
      <c r="BY253" s="59"/>
      <c r="BZ253" s="59"/>
      <c r="CA253" s="59"/>
      <c r="CB253" s="59"/>
      <c r="CC253" s="59"/>
      <c r="CD253" s="59"/>
      <c r="CE253" s="59"/>
      <c r="CF253" s="59"/>
      <c r="CG253" s="59"/>
      <c r="CH253" s="59"/>
      <c r="CI253" s="59"/>
      <c r="CJ253" s="59"/>
      <c r="CK253" s="59"/>
      <c r="CL253" s="59"/>
      <c r="CM253" s="59"/>
      <c r="CN253" s="59"/>
      <c r="CO253" s="59"/>
      <c r="CP253" s="59"/>
      <c r="CQ253" s="59"/>
      <c r="CR253" s="59"/>
      <c r="CS253" s="59"/>
      <c r="CT253" s="59"/>
      <c r="CU253" s="59"/>
      <c r="CV253" s="59"/>
      <c r="CW253" s="59"/>
      <c r="CX253" s="59"/>
      <c r="CY253" s="59"/>
      <c r="CZ253" s="59"/>
      <c r="DA253" s="59"/>
      <c r="DB253" s="59"/>
      <c r="DC253" s="59"/>
      <c r="DD253" s="59"/>
      <c r="DE253" s="59"/>
      <c r="DF253" s="59"/>
      <c r="DG253" s="59"/>
      <c r="DH253" s="59"/>
      <c r="DI253" s="59"/>
      <c r="DJ253" s="59"/>
      <c r="DK253" s="59"/>
      <c r="DL253" s="59"/>
      <c r="DM253" s="59"/>
      <c r="DN253" s="59"/>
      <c r="DO253" s="59"/>
      <c r="DP253" s="59"/>
      <c r="DQ253" s="59"/>
      <c r="DR253" s="59"/>
      <c r="DS253" s="59"/>
      <c r="DT253" s="59"/>
      <c r="DU253" s="59"/>
      <c r="DV253" s="59"/>
      <c r="DW253" s="59"/>
      <c r="DX253" s="59"/>
      <c r="DY253" s="59"/>
      <c r="DZ253" s="59"/>
      <c r="EA253" s="59"/>
      <c r="EB253" s="59"/>
      <c r="EC253" s="59"/>
      <c r="ED253" s="59"/>
      <c r="EE253" s="59"/>
      <c r="EF253" s="59"/>
      <c r="EG253" s="59"/>
      <c r="EH253" s="59"/>
      <c r="EI253" s="59"/>
      <c r="EJ253" s="59"/>
      <c r="EK253" s="59"/>
      <c r="EL253" s="59"/>
      <c r="EM253" s="59"/>
      <c r="EN253" s="59"/>
      <c r="EO253" s="59"/>
      <c r="EP253" s="59"/>
      <c r="EQ253" s="59"/>
      <c r="ER253" s="59"/>
      <c r="ES253" s="59"/>
      <c r="ET253" s="59"/>
      <c r="EU253" s="59"/>
      <c r="EV253" s="59"/>
      <c r="EW253" s="59"/>
      <c r="EX253" s="59"/>
      <c r="EY253" s="59"/>
      <c r="EZ253" s="59"/>
      <c r="FA253" s="59"/>
      <c r="FB253" s="59"/>
      <c r="FC253" s="59"/>
      <c r="FD253" s="59"/>
      <c r="FE253" s="59"/>
      <c r="FF253" s="59"/>
      <c r="FG253" s="59"/>
      <c r="FH253" s="59"/>
      <c r="FI253" s="59"/>
      <c r="FJ253" s="59"/>
      <c r="FK253" s="59"/>
      <c r="FL253" s="59"/>
      <c r="FM253" s="59"/>
      <c r="FN253" s="59"/>
      <c r="FO253" s="59"/>
      <c r="FP253" s="59"/>
      <c r="FQ253" s="59"/>
      <c r="FR253" s="59"/>
      <c r="FS253" s="59"/>
      <c r="FT253" s="59"/>
      <c r="FU253" s="59"/>
      <c r="FV253" s="59"/>
      <c r="FW253" s="59"/>
      <c r="FX253" s="59"/>
      <c r="FY253" s="59"/>
      <c r="FZ253" s="59"/>
      <c r="GA253" s="59"/>
      <c r="GB253" s="59"/>
      <c r="GC253" s="59"/>
      <c r="GD253" s="59"/>
      <c r="GE253" s="59"/>
      <c r="GF253" s="59"/>
      <c r="GG253" s="59"/>
      <c r="GH253" s="59"/>
      <c r="GI253" s="59"/>
      <c r="GJ253" s="59"/>
      <c r="GK253" s="59"/>
      <c r="GL253" s="59"/>
      <c r="GM253" s="59"/>
      <c r="GN253" s="59"/>
      <c r="GO253" s="59"/>
      <c r="GP253" s="59"/>
      <c r="GQ253" s="59"/>
      <c r="GR253" s="59"/>
      <c r="GS253" s="59"/>
      <c r="GT253" s="59"/>
      <c r="GU253" s="59"/>
      <c r="GV253" s="59"/>
      <c r="GW253" s="59"/>
      <c r="GX253" s="59"/>
      <c r="GY253" s="59"/>
      <c r="GZ253" s="59"/>
      <c r="HA253" s="59"/>
      <c r="HB253" s="59"/>
      <c r="HC253" s="59"/>
      <c r="HD253" s="59"/>
      <c r="HE253" s="59"/>
      <c r="HF253" s="59"/>
      <c r="HG253" s="59"/>
      <c r="HH253" s="59"/>
      <c r="HI253" s="59"/>
      <c r="HJ253" s="59"/>
      <c r="HK253" s="59"/>
      <c r="HL253" s="59"/>
      <c r="HM253" s="59"/>
      <c r="HN253" s="59"/>
      <c r="HO253" s="59"/>
      <c r="HP253" s="59"/>
      <c r="HQ253" s="59"/>
      <c r="HR253" s="59"/>
      <c r="HS253" s="59"/>
      <c r="HT253" s="59"/>
      <c r="HU253" s="59"/>
      <c r="HV253" s="59"/>
      <c r="HW253" s="59"/>
    </row>
    <row r="254" spans="1:231" ht="28.5" customHeight="1" x14ac:dyDescent="0.2">
      <c r="A254" s="57" t="s">
        <v>396</v>
      </c>
      <c r="B254" s="25"/>
      <c r="C254" s="26" t="s">
        <v>130</v>
      </c>
      <c r="D254" s="58">
        <f>D255</f>
        <v>2685.9806600000002</v>
      </c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  <c r="BM254" s="59"/>
      <c r="BN254" s="59"/>
      <c r="BO254" s="59"/>
      <c r="BP254" s="59"/>
      <c r="BQ254" s="59"/>
      <c r="BR254" s="59"/>
      <c r="BS254" s="59"/>
      <c r="BT254" s="59"/>
      <c r="BU254" s="59"/>
      <c r="BV254" s="59"/>
      <c r="BW254" s="59"/>
      <c r="BX254" s="59"/>
      <c r="BY254" s="59"/>
      <c r="BZ254" s="59"/>
      <c r="CA254" s="59"/>
      <c r="CB254" s="59"/>
      <c r="CC254" s="59"/>
      <c r="CD254" s="59"/>
      <c r="CE254" s="59"/>
      <c r="CF254" s="59"/>
      <c r="CG254" s="59"/>
      <c r="CH254" s="59"/>
      <c r="CI254" s="59"/>
      <c r="CJ254" s="59"/>
      <c r="CK254" s="59"/>
      <c r="CL254" s="59"/>
      <c r="CM254" s="59"/>
      <c r="CN254" s="59"/>
      <c r="CO254" s="59"/>
      <c r="CP254" s="59"/>
      <c r="CQ254" s="59"/>
      <c r="CR254" s="59"/>
      <c r="CS254" s="59"/>
      <c r="CT254" s="59"/>
      <c r="CU254" s="59"/>
      <c r="CV254" s="59"/>
      <c r="CW254" s="59"/>
      <c r="CX254" s="59"/>
      <c r="CY254" s="59"/>
      <c r="CZ254" s="59"/>
      <c r="DA254" s="59"/>
      <c r="DB254" s="59"/>
      <c r="DC254" s="59"/>
      <c r="DD254" s="59"/>
      <c r="DE254" s="59"/>
      <c r="DF254" s="59"/>
      <c r="DG254" s="59"/>
      <c r="DH254" s="59"/>
      <c r="DI254" s="59"/>
      <c r="DJ254" s="59"/>
      <c r="DK254" s="59"/>
      <c r="DL254" s="59"/>
      <c r="DM254" s="59"/>
      <c r="DN254" s="59"/>
      <c r="DO254" s="59"/>
      <c r="DP254" s="59"/>
      <c r="DQ254" s="59"/>
      <c r="DR254" s="59"/>
      <c r="DS254" s="59"/>
      <c r="DT254" s="59"/>
      <c r="DU254" s="59"/>
      <c r="DV254" s="59"/>
      <c r="DW254" s="59"/>
      <c r="DX254" s="59"/>
      <c r="DY254" s="59"/>
      <c r="DZ254" s="59"/>
      <c r="EA254" s="59"/>
      <c r="EB254" s="59"/>
      <c r="EC254" s="59"/>
      <c r="ED254" s="59"/>
      <c r="EE254" s="59"/>
      <c r="EF254" s="59"/>
      <c r="EG254" s="59"/>
      <c r="EH254" s="59"/>
      <c r="EI254" s="59"/>
      <c r="EJ254" s="59"/>
      <c r="EK254" s="59"/>
      <c r="EL254" s="59"/>
      <c r="EM254" s="59"/>
      <c r="EN254" s="59"/>
      <c r="EO254" s="59"/>
      <c r="EP254" s="59"/>
      <c r="EQ254" s="59"/>
      <c r="ER254" s="59"/>
      <c r="ES254" s="59"/>
      <c r="ET254" s="59"/>
      <c r="EU254" s="59"/>
      <c r="EV254" s="59"/>
      <c r="EW254" s="59"/>
      <c r="EX254" s="59"/>
      <c r="EY254" s="59"/>
      <c r="EZ254" s="59"/>
      <c r="FA254" s="59"/>
      <c r="FB254" s="59"/>
      <c r="FC254" s="59"/>
      <c r="FD254" s="59"/>
      <c r="FE254" s="59"/>
      <c r="FF254" s="59"/>
      <c r="FG254" s="59"/>
      <c r="FH254" s="59"/>
      <c r="FI254" s="59"/>
      <c r="FJ254" s="59"/>
      <c r="FK254" s="59"/>
      <c r="FL254" s="59"/>
      <c r="FM254" s="59"/>
      <c r="FN254" s="59"/>
      <c r="FO254" s="59"/>
      <c r="FP254" s="59"/>
      <c r="FQ254" s="59"/>
      <c r="FR254" s="59"/>
      <c r="FS254" s="59"/>
      <c r="FT254" s="59"/>
      <c r="FU254" s="59"/>
      <c r="FV254" s="59"/>
      <c r="FW254" s="59"/>
      <c r="FX254" s="59"/>
      <c r="FY254" s="59"/>
      <c r="FZ254" s="59"/>
      <c r="GA254" s="59"/>
      <c r="GB254" s="59"/>
      <c r="GC254" s="59"/>
      <c r="GD254" s="59"/>
      <c r="GE254" s="59"/>
      <c r="GF254" s="59"/>
      <c r="GG254" s="59"/>
      <c r="GH254" s="59"/>
      <c r="GI254" s="59"/>
      <c r="GJ254" s="59"/>
      <c r="GK254" s="59"/>
      <c r="GL254" s="59"/>
      <c r="GM254" s="59"/>
      <c r="GN254" s="59"/>
      <c r="GO254" s="59"/>
      <c r="GP254" s="59"/>
      <c r="GQ254" s="59"/>
      <c r="GR254" s="59"/>
      <c r="GS254" s="59"/>
      <c r="GT254" s="59"/>
      <c r="GU254" s="59"/>
      <c r="GV254" s="59"/>
      <c r="GW254" s="59"/>
      <c r="GX254" s="59"/>
      <c r="GY254" s="59"/>
      <c r="GZ254" s="59"/>
      <c r="HA254" s="59"/>
      <c r="HB254" s="59"/>
      <c r="HC254" s="59"/>
      <c r="HD254" s="59"/>
      <c r="HE254" s="59"/>
      <c r="HF254" s="59"/>
      <c r="HG254" s="59"/>
      <c r="HH254" s="59"/>
      <c r="HI254" s="59"/>
      <c r="HJ254" s="59"/>
      <c r="HK254" s="59"/>
      <c r="HL254" s="59"/>
      <c r="HM254" s="59"/>
      <c r="HN254" s="59"/>
      <c r="HO254" s="59"/>
      <c r="HP254" s="59"/>
      <c r="HQ254" s="59"/>
      <c r="HR254" s="59"/>
      <c r="HS254" s="59"/>
      <c r="HT254" s="59"/>
      <c r="HU254" s="59"/>
      <c r="HV254" s="59"/>
      <c r="HW254" s="59"/>
    </row>
    <row r="255" spans="1:231" ht="28.5" customHeight="1" x14ac:dyDescent="0.2">
      <c r="A255" s="37"/>
      <c r="B255" s="25" t="s">
        <v>298</v>
      </c>
      <c r="C255" s="26" t="s">
        <v>299</v>
      </c>
      <c r="D255" s="19">
        <v>2685.9806600000002</v>
      </c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3"/>
      <c r="AV255" s="53"/>
      <c r="AW255" s="53"/>
      <c r="AX255" s="53"/>
      <c r="AY255" s="53"/>
      <c r="AZ255" s="53"/>
      <c r="BA255" s="53"/>
      <c r="BB255" s="53"/>
      <c r="BC255" s="53"/>
      <c r="BD255" s="53"/>
      <c r="BE255" s="53"/>
      <c r="BF255" s="53"/>
      <c r="BG255" s="53"/>
      <c r="BH255" s="53"/>
      <c r="BI255" s="53"/>
      <c r="BJ255" s="53"/>
      <c r="BK255" s="53"/>
      <c r="BL255" s="53"/>
      <c r="BM255" s="53"/>
      <c r="BN255" s="53"/>
      <c r="BO255" s="53"/>
      <c r="BP255" s="53"/>
      <c r="BQ255" s="53"/>
      <c r="BR255" s="53"/>
      <c r="BS255" s="53"/>
      <c r="BT255" s="53"/>
      <c r="BU255" s="53"/>
      <c r="BV255" s="53"/>
      <c r="BW255" s="53"/>
      <c r="BX255" s="53"/>
      <c r="BY255" s="53"/>
      <c r="BZ255" s="53"/>
      <c r="CA255" s="53"/>
      <c r="CB255" s="53"/>
      <c r="CC255" s="53"/>
      <c r="CD255" s="53"/>
      <c r="CE255" s="53"/>
      <c r="CF255" s="53"/>
      <c r="CG255" s="53"/>
      <c r="CH255" s="53"/>
      <c r="CI255" s="53"/>
      <c r="CJ255" s="53"/>
      <c r="CK255" s="53"/>
      <c r="CL255" s="53"/>
      <c r="CM255" s="53"/>
      <c r="CN255" s="53"/>
      <c r="CO255" s="53"/>
      <c r="CP255" s="53"/>
      <c r="CQ255" s="53"/>
      <c r="CR255" s="53"/>
      <c r="CS255" s="53"/>
      <c r="CT255" s="53"/>
      <c r="CU255" s="53"/>
      <c r="CV255" s="53"/>
      <c r="CW255" s="53"/>
      <c r="CX255" s="53"/>
      <c r="CY255" s="53"/>
      <c r="CZ255" s="53"/>
      <c r="DA255" s="53"/>
      <c r="DB255" s="53"/>
      <c r="DC255" s="53"/>
      <c r="DD255" s="53"/>
      <c r="DE255" s="53"/>
      <c r="DF255" s="53"/>
      <c r="DG255" s="53"/>
      <c r="DH255" s="53"/>
      <c r="DI255" s="53"/>
      <c r="DJ255" s="53"/>
      <c r="DK255" s="53"/>
      <c r="DL255" s="53"/>
      <c r="DM255" s="53"/>
      <c r="DN255" s="53"/>
      <c r="DO255" s="53"/>
      <c r="DP255" s="53"/>
      <c r="DQ255" s="53"/>
      <c r="DR255" s="53"/>
      <c r="DS255" s="53"/>
      <c r="DT255" s="53"/>
      <c r="DU255" s="53"/>
      <c r="DV255" s="53"/>
      <c r="DW255" s="53"/>
      <c r="DX255" s="53"/>
      <c r="DY255" s="53"/>
      <c r="DZ255" s="53"/>
      <c r="EA255" s="53"/>
      <c r="EB255" s="53"/>
      <c r="EC255" s="53"/>
      <c r="ED255" s="53"/>
      <c r="EE255" s="53"/>
      <c r="EF255" s="53"/>
      <c r="EG255" s="53"/>
      <c r="EH255" s="53"/>
      <c r="EI255" s="53"/>
      <c r="EJ255" s="53"/>
      <c r="EK255" s="53"/>
      <c r="EL255" s="53"/>
      <c r="EM255" s="53"/>
      <c r="EN255" s="53"/>
      <c r="EO255" s="53"/>
      <c r="EP255" s="53"/>
      <c r="EQ255" s="53"/>
      <c r="ER255" s="53"/>
      <c r="ES255" s="53"/>
      <c r="ET255" s="53"/>
      <c r="EU255" s="53"/>
      <c r="EV255" s="53"/>
      <c r="EW255" s="53"/>
      <c r="EX255" s="53"/>
      <c r="EY255" s="53"/>
      <c r="EZ255" s="53"/>
      <c r="FA255" s="53"/>
      <c r="FB255" s="53"/>
      <c r="FC255" s="53"/>
      <c r="FD255" s="53"/>
      <c r="FE255" s="53"/>
      <c r="FF255" s="53"/>
      <c r="FG255" s="53"/>
      <c r="FH255" s="53"/>
      <c r="FI255" s="53"/>
      <c r="FJ255" s="53"/>
      <c r="FK255" s="53"/>
      <c r="FL255" s="53"/>
      <c r="FM255" s="53"/>
      <c r="FN255" s="53"/>
      <c r="FO255" s="53"/>
      <c r="FP255" s="53"/>
      <c r="FQ255" s="53"/>
      <c r="FR255" s="53"/>
      <c r="FS255" s="53"/>
      <c r="FT255" s="53"/>
      <c r="FU255" s="53"/>
      <c r="FV255" s="53"/>
      <c r="FW255" s="53"/>
      <c r="FX255" s="53"/>
      <c r="FY255" s="53"/>
      <c r="FZ255" s="53"/>
      <c r="GA255" s="53"/>
      <c r="GB255" s="53"/>
      <c r="GC255" s="53"/>
      <c r="GD255" s="53"/>
      <c r="GE255" s="53"/>
      <c r="GF255" s="53"/>
      <c r="GG255" s="53"/>
      <c r="GH255" s="53"/>
      <c r="GI255" s="53"/>
      <c r="GJ255" s="53"/>
      <c r="GK255" s="53"/>
      <c r="GL255" s="53"/>
      <c r="GM255" s="53"/>
      <c r="GN255" s="53"/>
      <c r="GO255" s="53"/>
      <c r="GP255" s="53"/>
      <c r="GQ255" s="53"/>
      <c r="GR255" s="53"/>
      <c r="GS255" s="53"/>
      <c r="GT255" s="53"/>
      <c r="GU255" s="53"/>
      <c r="GV255" s="53"/>
      <c r="GW255" s="53"/>
      <c r="GX255" s="53"/>
      <c r="GY255" s="53"/>
      <c r="GZ255" s="53"/>
      <c r="HA255" s="53"/>
      <c r="HB255" s="53"/>
      <c r="HC255" s="53"/>
      <c r="HD255" s="53"/>
      <c r="HE255" s="53"/>
      <c r="HF255" s="53"/>
      <c r="HG255" s="53"/>
      <c r="HH255" s="53"/>
      <c r="HI255" s="53"/>
      <c r="HJ255" s="53"/>
      <c r="HK255" s="53"/>
      <c r="HL255" s="53"/>
      <c r="HM255" s="53"/>
      <c r="HN255" s="53"/>
      <c r="HO255" s="53"/>
      <c r="HP255" s="53"/>
      <c r="HQ255" s="53"/>
      <c r="HR255" s="53"/>
      <c r="HS255" s="53"/>
      <c r="HT255" s="53"/>
      <c r="HU255" s="53"/>
      <c r="HV255" s="53"/>
      <c r="HW255" s="53"/>
    </row>
    <row r="256" spans="1:231" ht="27.75" customHeight="1" x14ac:dyDescent="0.2">
      <c r="A256" s="48" t="s">
        <v>397</v>
      </c>
      <c r="B256" s="31"/>
      <c r="C256" s="35" t="s">
        <v>131</v>
      </c>
      <c r="D256" s="16">
        <f>D257+D282+D291</f>
        <v>167062.55727000002</v>
      </c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  <c r="DZ256" s="60"/>
      <c r="EA256" s="60"/>
      <c r="EB256" s="60"/>
      <c r="EC256" s="60"/>
      <c r="ED256" s="60"/>
      <c r="EE256" s="60"/>
      <c r="EF256" s="60"/>
      <c r="EG256" s="60"/>
      <c r="EH256" s="60"/>
      <c r="EI256" s="60"/>
      <c r="EJ256" s="60"/>
      <c r="EK256" s="60"/>
      <c r="EL256" s="60"/>
      <c r="EM256" s="60"/>
      <c r="EN256" s="60"/>
      <c r="EO256" s="60"/>
      <c r="EP256" s="60"/>
      <c r="EQ256" s="60"/>
      <c r="ER256" s="60"/>
      <c r="ES256" s="60"/>
      <c r="ET256" s="60"/>
      <c r="EU256" s="60"/>
      <c r="EV256" s="60"/>
      <c r="EW256" s="60"/>
      <c r="EX256" s="60"/>
      <c r="EY256" s="60"/>
      <c r="EZ256" s="60"/>
      <c r="FA256" s="60"/>
      <c r="FB256" s="60"/>
      <c r="FC256" s="60"/>
      <c r="FD256" s="60"/>
      <c r="FE256" s="60"/>
      <c r="FF256" s="60"/>
      <c r="FG256" s="60"/>
      <c r="FH256" s="60"/>
      <c r="FI256" s="60"/>
      <c r="FJ256" s="60"/>
      <c r="FK256" s="60"/>
      <c r="FL256" s="60"/>
      <c r="FM256" s="60"/>
      <c r="FN256" s="60"/>
      <c r="FO256" s="60"/>
      <c r="FP256" s="60"/>
      <c r="FQ256" s="60"/>
      <c r="FR256" s="60"/>
      <c r="FS256" s="60"/>
      <c r="FT256" s="60"/>
      <c r="FU256" s="60"/>
      <c r="FV256" s="60"/>
      <c r="FW256" s="60"/>
      <c r="FX256" s="60"/>
      <c r="FY256" s="60"/>
      <c r="FZ256" s="60"/>
      <c r="GA256" s="60"/>
      <c r="GB256" s="60"/>
      <c r="GC256" s="60"/>
      <c r="GD256" s="60"/>
      <c r="GE256" s="60"/>
      <c r="GF256" s="60"/>
      <c r="GG256" s="60"/>
      <c r="GH256" s="60"/>
      <c r="GI256" s="60"/>
      <c r="GJ256" s="60"/>
      <c r="GK256" s="60"/>
      <c r="GL256" s="60"/>
      <c r="GM256" s="60"/>
      <c r="GN256" s="60"/>
      <c r="GO256" s="60"/>
      <c r="GP256" s="60"/>
      <c r="GQ256" s="60"/>
      <c r="GR256" s="60"/>
      <c r="GS256" s="60"/>
      <c r="GT256" s="60"/>
      <c r="GU256" s="60"/>
      <c r="GV256" s="60"/>
      <c r="GW256" s="60"/>
      <c r="GX256" s="60"/>
      <c r="GY256" s="60"/>
      <c r="GZ256" s="60"/>
      <c r="HA256" s="60"/>
      <c r="HB256" s="60"/>
      <c r="HC256" s="60"/>
      <c r="HD256" s="60"/>
      <c r="HE256" s="60"/>
      <c r="HF256" s="60"/>
      <c r="HG256" s="60"/>
      <c r="HH256" s="60"/>
      <c r="HI256" s="60"/>
      <c r="HJ256" s="60"/>
      <c r="HK256" s="60"/>
      <c r="HL256" s="60"/>
      <c r="HM256" s="60"/>
      <c r="HN256" s="60"/>
      <c r="HO256" s="60"/>
      <c r="HP256" s="60"/>
      <c r="HQ256" s="60"/>
      <c r="HR256" s="60"/>
      <c r="HS256" s="60"/>
      <c r="HT256" s="60"/>
      <c r="HU256" s="60"/>
      <c r="HV256" s="60"/>
      <c r="HW256" s="60"/>
    </row>
    <row r="257" spans="1:231" ht="15.75" customHeight="1" x14ac:dyDescent="0.2">
      <c r="A257" s="37" t="s">
        <v>398</v>
      </c>
      <c r="B257" s="25"/>
      <c r="C257" s="26" t="s">
        <v>132</v>
      </c>
      <c r="D257" s="19">
        <f>D258+D274</f>
        <v>62186.024129999998</v>
      </c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  <c r="BC257" s="51"/>
      <c r="BD257" s="51"/>
      <c r="BE257" s="51"/>
      <c r="BF257" s="51"/>
      <c r="BG257" s="51"/>
      <c r="BH257" s="51"/>
      <c r="BI257" s="51"/>
      <c r="BJ257" s="51"/>
      <c r="BK257" s="51"/>
      <c r="BL257" s="51"/>
      <c r="BM257" s="51"/>
      <c r="BN257" s="51"/>
      <c r="BO257" s="51"/>
      <c r="BP257" s="51"/>
      <c r="BQ257" s="51"/>
      <c r="BR257" s="51"/>
      <c r="BS257" s="51"/>
      <c r="BT257" s="51"/>
      <c r="BU257" s="51"/>
      <c r="BV257" s="51"/>
      <c r="BW257" s="51"/>
      <c r="BX257" s="51"/>
      <c r="BY257" s="51"/>
      <c r="BZ257" s="51"/>
      <c r="CA257" s="51"/>
      <c r="CB257" s="51"/>
      <c r="CC257" s="51"/>
      <c r="CD257" s="51"/>
      <c r="CE257" s="51"/>
      <c r="CF257" s="51"/>
      <c r="CG257" s="51"/>
      <c r="CH257" s="51"/>
      <c r="CI257" s="51"/>
      <c r="CJ257" s="51"/>
      <c r="CK257" s="51"/>
      <c r="CL257" s="51"/>
      <c r="CM257" s="51"/>
      <c r="CN257" s="51"/>
      <c r="CO257" s="51"/>
      <c r="CP257" s="51"/>
      <c r="CQ257" s="51"/>
      <c r="CR257" s="51"/>
      <c r="CS257" s="51"/>
      <c r="CT257" s="51"/>
      <c r="CU257" s="51"/>
      <c r="CV257" s="51"/>
      <c r="CW257" s="51"/>
      <c r="CX257" s="51"/>
      <c r="CY257" s="51"/>
      <c r="CZ257" s="51"/>
      <c r="DA257" s="51"/>
      <c r="DB257" s="51"/>
      <c r="DC257" s="51"/>
      <c r="DD257" s="51"/>
      <c r="DE257" s="51"/>
      <c r="DF257" s="51"/>
      <c r="DG257" s="51"/>
      <c r="DH257" s="51"/>
      <c r="DI257" s="51"/>
      <c r="DJ257" s="51"/>
      <c r="DK257" s="51"/>
      <c r="DL257" s="51"/>
      <c r="DM257" s="51"/>
      <c r="DN257" s="51"/>
      <c r="DO257" s="51"/>
      <c r="DP257" s="51"/>
      <c r="DQ257" s="51"/>
      <c r="DR257" s="51"/>
      <c r="DS257" s="51"/>
      <c r="DT257" s="51"/>
      <c r="DU257" s="51"/>
      <c r="DV257" s="51"/>
      <c r="DW257" s="51"/>
      <c r="DX257" s="51"/>
      <c r="DY257" s="51"/>
      <c r="DZ257" s="51"/>
      <c r="EA257" s="51"/>
      <c r="EB257" s="51"/>
      <c r="EC257" s="51"/>
      <c r="ED257" s="51"/>
      <c r="EE257" s="51"/>
      <c r="EF257" s="51"/>
      <c r="EG257" s="51"/>
      <c r="EH257" s="51"/>
      <c r="EI257" s="51"/>
      <c r="EJ257" s="51"/>
      <c r="EK257" s="51"/>
      <c r="EL257" s="51"/>
      <c r="EM257" s="51"/>
      <c r="EN257" s="51"/>
      <c r="EO257" s="51"/>
      <c r="EP257" s="51"/>
      <c r="EQ257" s="51"/>
      <c r="ER257" s="51"/>
      <c r="ES257" s="51"/>
      <c r="ET257" s="51"/>
      <c r="EU257" s="51"/>
      <c r="EV257" s="51"/>
      <c r="EW257" s="51"/>
      <c r="EX257" s="51"/>
      <c r="EY257" s="51"/>
      <c r="EZ257" s="51"/>
      <c r="FA257" s="51"/>
      <c r="FB257" s="51"/>
      <c r="FC257" s="51"/>
      <c r="FD257" s="51"/>
      <c r="FE257" s="51"/>
      <c r="FF257" s="51"/>
      <c r="FG257" s="51"/>
      <c r="FH257" s="51"/>
      <c r="FI257" s="51"/>
      <c r="FJ257" s="51"/>
      <c r="FK257" s="51"/>
      <c r="FL257" s="51"/>
      <c r="FM257" s="51"/>
      <c r="FN257" s="51"/>
      <c r="FO257" s="51"/>
      <c r="FP257" s="51"/>
      <c r="FQ257" s="51"/>
      <c r="FR257" s="51"/>
      <c r="FS257" s="51"/>
      <c r="FT257" s="51"/>
      <c r="FU257" s="51"/>
      <c r="FV257" s="51"/>
      <c r="FW257" s="51"/>
      <c r="FX257" s="51"/>
      <c r="FY257" s="51"/>
      <c r="FZ257" s="51"/>
      <c r="GA257" s="51"/>
      <c r="GB257" s="51"/>
      <c r="GC257" s="51"/>
      <c r="GD257" s="51"/>
      <c r="GE257" s="51"/>
      <c r="GF257" s="51"/>
      <c r="GG257" s="51"/>
      <c r="GH257" s="51"/>
      <c r="GI257" s="51"/>
      <c r="GJ257" s="51"/>
      <c r="GK257" s="51"/>
      <c r="GL257" s="51"/>
      <c r="GM257" s="51"/>
      <c r="GN257" s="51"/>
      <c r="GO257" s="51"/>
      <c r="GP257" s="51"/>
      <c r="GQ257" s="51"/>
      <c r="GR257" s="51"/>
      <c r="GS257" s="51"/>
      <c r="GT257" s="51"/>
      <c r="GU257" s="51"/>
      <c r="GV257" s="51"/>
      <c r="GW257" s="51"/>
      <c r="GX257" s="51"/>
      <c r="GY257" s="51"/>
      <c r="GZ257" s="51"/>
      <c r="HA257" s="51"/>
      <c r="HB257" s="51"/>
      <c r="HC257" s="51"/>
      <c r="HD257" s="51"/>
      <c r="HE257" s="51"/>
      <c r="HF257" s="51"/>
      <c r="HG257" s="51"/>
      <c r="HH257" s="51"/>
      <c r="HI257" s="51"/>
      <c r="HJ257" s="51"/>
      <c r="HK257" s="51"/>
      <c r="HL257" s="51"/>
      <c r="HM257" s="51"/>
      <c r="HN257" s="51"/>
      <c r="HO257" s="51"/>
      <c r="HP257" s="51"/>
      <c r="HQ257" s="51"/>
      <c r="HR257" s="51"/>
      <c r="HS257" s="51"/>
      <c r="HT257" s="51"/>
      <c r="HU257" s="51"/>
      <c r="HV257" s="51"/>
      <c r="HW257" s="51"/>
    </row>
    <row r="258" spans="1:231" ht="27.75" customHeight="1" x14ac:dyDescent="0.2">
      <c r="A258" s="37" t="s">
        <v>399</v>
      </c>
      <c r="B258" s="25"/>
      <c r="C258" s="26" t="s">
        <v>133</v>
      </c>
      <c r="D258" s="19">
        <f>D259+D261+D263+D265+D267+D269+D272</f>
        <v>17810.526019999998</v>
      </c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51"/>
      <c r="BB258" s="51"/>
      <c r="BC258" s="51"/>
      <c r="BD258" s="51"/>
      <c r="BE258" s="51"/>
      <c r="BF258" s="51"/>
      <c r="BG258" s="51"/>
      <c r="BH258" s="51"/>
      <c r="BI258" s="51"/>
      <c r="BJ258" s="51"/>
      <c r="BK258" s="51"/>
      <c r="BL258" s="51"/>
      <c r="BM258" s="51"/>
      <c r="BN258" s="51"/>
      <c r="BO258" s="51"/>
      <c r="BP258" s="51"/>
      <c r="BQ258" s="51"/>
      <c r="BR258" s="51"/>
      <c r="BS258" s="51"/>
      <c r="BT258" s="51"/>
      <c r="BU258" s="51"/>
      <c r="BV258" s="51"/>
      <c r="BW258" s="51"/>
      <c r="BX258" s="51"/>
      <c r="BY258" s="51"/>
      <c r="BZ258" s="51"/>
      <c r="CA258" s="51"/>
      <c r="CB258" s="51"/>
      <c r="CC258" s="51"/>
      <c r="CD258" s="51"/>
      <c r="CE258" s="51"/>
      <c r="CF258" s="51"/>
      <c r="CG258" s="51"/>
      <c r="CH258" s="51"/>
      <c r="CI258" s="51"/>
      <c r="CJ258" s="51"/>
      <c r="CK258" s="51"/>
      <c r="CL258" s="51"/>
      <c r="CM258" s="51"/>
      <c r="CN258" s="51"/>
      <c r="CO258" s="51"/>
      <c r="CP258" s="51"/>
      <c r="CQ258" s="51"/>
      <c r="CR258" s="51"/>
      <c r="CS258" s="51"/>
      <c r="CT258" s="51"/>
      <c r="CU258" s="51"/>
      <c r="CV258" s="51"/>
      <c r="CW258" s="51"/>
      <c r="CX258" s="51"/>
      <c r="CY258" s="51"/>
      <c r="CZ258" s="51"/>
      <c r="DA258" s="51"/>
      <c r="DB258" s="51"/>
      <c r="DC258" s="51"/>
      <c r="DD258" s="51"/>
      <c r="DE258" s="51"/>
      <c r="DF258" s="51"/>
      <c r="DG258" s="51"/>
      <c r="DH258" s="51"/>
      <c r="DI258" s="51"/>
      <c r="DJ258" s="51"/>
      <c r="DK258" s="51"/>
      <c r="DL258" s="51"/>
      <c r="DM258" s="51"/>
      <c r="DN258" s="51"/>
      <c r="DO258" s="51"/>
      <c r="DP258" s="51"/>
      <c r="DQ258" s="51"/>
      <c r="DR258" s="51"/>
      <c r="DS258" s="51"/>
      <c r="DT258" s="51"/>
      <c r="DU258" s="51"/>
      <c r="DV258" s="51"/>
      <c r="DW258" s="51"/>
      <c r="DX258" s="51"/>
      <c r="DY258" s="51"/>
      <c r="DZ258" s="51"/>
      <c r="EA258" s="51"/>
      <c r="EB258" s="51"/>
      <c r="EC258" s="51"/>
      <c r="ED258" s="51"/>
      <c r="EE258" s="51"/>
      <c r="EF258" s="51"/>
      <c r="EG258" s="51"/>
      <c r="EH258" s="51"/>
      <c r="EI258" s="51"/>
      <c r="EJ258" s="51"/>
      <c r="EK258" s="51"/>
      <c r="EL258" s="51"/>
      <c r="EM258" s="51"/>
      <c r="EN258" s="51"/>
      <c r="EO258" s="51"/>
      <c r="EP258" s="51"/>
      <c r="EQ258" s="51"/>
      <c r="ER258" s="51"/>
      <c r="ES258" s="51"/>
      <c r="ET258" s="51"/>
      <c r="EU258" s="51"/>
      <c r="EV258" s="51"/>
      <c r="EW258" s="51"/>
      <c r="EX258" s="51"/>
      <c r="EY258" s="51"/>
      <c r="EZ258" s="51"/>
      <c r="FA258" s="51"/>
      <c r="FB258" s="51"/>
      <c r="FC258" s="51"/>
      <c r="FD258" s="51"/>
      <c r="FE258" s="51"/>
      <c r="FF258" s="51"/>
      <c r="FG258" s="51"/>
      <c r="FH258" s="51"/>
      <c r="FI258" s="51"/>
      <c r="FJ258" s="51"/>
      <c r="FK258" s="51"/>
      <c r="FL258" s="51"/>
      <c r="FM258" s="51"/>
      <c r="FN258" s="51"/>
      <c r="FO258" s="51"/>
      <c r="FP258" s="51"/>
      <c r="FQ258" s="51"/>
      <c r="FR258" s="51"/>
      <c r="FS258" s="51"/>
      <c r="FT258" s="51"/>
      <c r="FU258" s="51"/>
      <c r="FV258" s="51"/>
      <c r="FW258" s="51"/>
      <c r="FX258" s="51"/>
      <c r="FY258" s="51"/>
      <c r="FZ258" s="51"/>
      <c r="GA258" s="51"/>
      <c r="GB258" s="51"/>
      <c r="GC258" s="51"/>
      <c r="GD258" s="51"/>
      <c r="GE258" s="51"/>
      <c r="GF258" s="51"/>
      <c r="GG258" s="51"/>
      <c r="GH258" s="51"/>
      <c r="GI258" s="51"/>
      <c r="GJ258" s="51"/>
      <c r="GK258" s="51"/>
      <c r="GL258" s="51"/>
      <c r="GM258" s="51"/>
      <c r="GN258" s="51"/>
      <c r="GO258" s="51"/>
      <c r="GP258" s="51"/>
      <c r="GQ258" s="51"/>
      <c r="GR258" s="51"/>
      <c r="GS258" s="51"/>
      <c r="GT258" s="51"/>
      <c r="GU258" s="51"/>
      <c r="GV258" s="51"/>
      <c r="GW258" s="51"/>
      <c r="GX258" s="51"/>
      <c r="GY258" s="51"/>
      <c r="GZ258" s="51"/>
      <c r="HA258" s="51"/>
      <c r="HB258" s="51"/>
      <c r="HC258" s="51"/>
      <c r="HD258" s="51"/>
      <c r="HE258" s="51"/>
      <c r="HF258" s="51"/>
      <c r="HG258" s="51"/>
      <c r="HH258" s="51"/>
      <c r="HI258" s="51"/>
      <c r="HJ258" s="51"/>
      <c r="HK258" s="51"/>
      <c r="HL258" s="51"/>
      <c r="HM258" s="51"/>
      <c r="HN258" s="51"/>
      <c r="HO258" s="51"/>
      <c r="HP258" s="51"/>
      <c r="HQ258" s="51"/>
      <c r="HR258" s="51"/>
      <c r="HS258" s="51"/>
      <c r="HT258" s="51"/>
      <c r="HU258" s="51"/>
      <c r="HV258" s="51"/>
      <c r="HW258" s="51"/>
    </row>
    <row r="259" spans="1:231" ht="27.75" customHeight="1" x14ac:dyDescent="0.2">
      <c r="A259" s="37" t="s">
        <v>400</v>
      </c>
      <c r="B259" s="25"/>
      <c r="C259" s="26" t="s">
        <v>134</v>
      </c>
      <c r="D259" s="19">
        <f>D260</f>
        <v>376.14611000000002</v>
      </c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  <c r="BC259" s="51"/>
      <c r="BD259" s="51"/>
      <c r="BE259" s="51"/>
      <c r="BF259" s="51"/>
      <c r="BG259" s="51"/>
      <c r="BH259" s="51"/>
      <c r="BI259" s="51"/>
      <c r="BJ259" s="51"/>
      <c r="BK259" s="51"/>
      <c r="BL259" s="51"/>
      <c r="BM259" s="51"/>
      <c r="BN259" s="51"/>
      <c r="BO259" s="51"/>
      <c r="BP259" s="51"/>
      <c r="BQ259" s="51"/>
      <c r="BR259" s="51"/>
      <c r="BS259" s="51"/>
      <c r="BT259" s="51"/>
      <c r="BU259" s="51"/>
      <c r="BV259" s="51"/>
      <c r="BW259" s="51"/>
      <c r="BX259" s="51"/>
      <c r="BY259" s="51"/>
      <c r="BZ259" s="51"/>
      <c r="CA259" s="51"/>
      <c r="CB259" s="51"/>
      <c r="CC259" s="51"/>
      <c r="CD259" s="51"/>
      <c r="CE259" s="51"/>
      <c r="CF259" s="51"/>
      <c r="CG259" s="51"/>
      <c r="CH259" s="51"/>
      <c r="CI259" s="51"/>
      <c r="CJ259" s="51"/>
      <c r="CK259" s="51"/>
      <c r="CL259" s="51"/>
      <c r="CM259" s="51"/>
      <c r="CN259" s="51"/>
      <c r="CO259" s="51"/>
      <c r="CP259" s="51"/>
      <c r="CQ259" s="51"/>
      <c r="CR259" s="51"/>
      <c r="CS259" s="51"/>
      <c r="CT259" s="51"/>
      <c r="CU259" s="51"/>
      <c r="CV259" s="51"/>
      <c r="CW259" s="51"/>
      <c r="CX259" s="51"/>
      <c r="CY259" s="51"/>
      <c r="CZ259" s="51"/>
      <c r="DA259" s="51"/>
      <c r="DB259" s="51"/>
      <c r="DC259" s="51"/>
      <c r="DD259" s="51"/>
      <c r="DE259" s="51"/>
      <c r="DF259" s="51"/>
      <c r="DG259" s="51"/>
      <c r="DH259" s="51"/>
      <c r="DI259" s="51"/>
      <c r="DJ259" s="51"/>
      <c r="DK259" s="51"/>
      <c r="DL259" s="51"/>
      <c r="DM259" s="51"/>
      <c r="DN259" s="51"/>
      <c r="DO259" s="51"/>
      <c r="DP259" s="51"/>
      <c r="DQ259" s="51"/>
      <c r="DR259" s="51"/>
      <c r="DS259" s="51"/>
      <c r="DT259" s="51"/>
      <c r="DU259" s="51"/>
      <c r="DV259" s="51"/>
      <c r="DW259" s="51"/>
      <c r="DX259" s="51"/>
      <c r="DY259" s="51"/>
      <c r="DZ259" s="51"/>
      <c r="EA259" s="51"/>
      <c r="EB259" s="51"/>
      <c r="EC259" s="51"/>
      <c r="ED259" s="51"/>
      <c r="EE259" s="51"/>
      <c r="EF259" s="51"/>
      <c r="EG259" s="51"/>
      <c r="EH259" s="51"/>
      <c r="EI259" s="51"/>
      <c r="EJ259" s="51"/>
      <c r="EK259" s="51"/>
      <c r="EL259" s="51"/>
      <c r="EM259" s="51"/>
      <c r="EN259" s="51"/>
      <c r="EO259" s="51"/>
      <c r="EP259" s="51"/>
      <c r="EQ259" s="51"/>
      <c r="ER259" s="51"/>
      <c r="ES259" s="51"/>
      <c r="ET259" s="51"/>
      <c r="EU259" s="51"/>
      <c r="EV259" s="51"/>
      <c r="EW259" s="51"/>
      <c r="EX259" s="51"/>
      <c r="EY259" s="51"/>
      <c r="EZ259" s="51"/>
      <c r="FA259" s="51"/>
      <c r="FB259" s="51"/>
      <c r="FC259" s="51"/>
      <c r="FD259" s="51"/>
      <c r="FE259" s="51"/>
      <c r="FF259" s="51"/>
      <c r="FG259" s="51"/>
      <c r="FH259" s="51"/>
      <c r="FI259" s="51"/>
      <c r="FJ259" s="51"/>
      <c r="FK259" s="51"/>
      <c r="FL259" s="51"/>
      <c r="FM259" s="51"/>
      <c r="FN259" s="51"/>
      <c r="FO259" s="51"/>
      <c r="FP259" s="51"/>
      <c r="FQ259" s="51"/>
      <c r="FR259" s="51"/>
      <c r="FS259" s="51"/>
      <c r="FT259" s="51"/>
      <c r="FU259" s="51"/>
      <c r="FV259" s="51"/>
      <c r="FW259" s="51"/>
      <c r="FX259" s="51"/>
      <c r="FY259" s="51"/>
      <c r="FZ259" s="51"/>
      <c r="GA259" s="51"/>
      <c r="GB259" s="51"/>
      <c r="GC259" s="51"/>
      <c r="GD259" s="51"/>
      <c r="GE259" s="51"/>
      <c r="GF259" s="51"/>
      <c r="GG259" s="51"/>
      <c r="GH259" s="51"/>
      <c r="GI259" s="51"/>
      <c r="GJ259" s="51"/>
      <c r="GK259" s="51"/>
      <c r="GL259" s="51"/>
      <c r="GM259" s="51"/>
      <c r="GN259" s="51"/>
      <c r="GO259" s="51"/>
      <c r="GP259" s="51"/>
      <c r="GQ259" s="51"/>
      <c r="GR259" s="51"/>
      <c r="GS259" s="51"/>
      <c r="GT259" s="51"/>
      <c r="GU259" s="51"/>
      <c r="GV259" s="51"/>
      <c r="GW259" s="51"/>
      <c r="GX259" s="51"/>
      <c r="GY259" s="51"/>
      <c r="GZ259" s="51"/>
      <c r="HA259" s="51"/>
      <c r="HB259" s="51"/>
      <c r="HC259" s="51"/>
      <c r="HD259" s="51"/>
      <c r="HE259" s="51"/>
      <c r="HF259" s="51"/>
      <c r="HG259" s="51"/>
      <c r="HH259" s="51"/>
      <c r="HI259" s="51"/>
      <c r="HJ259" s="51"/>
      <c r="HK259" s="51"/>
      <c r="HL259" s="51"/>
      <c r="HM259" s="51"/>
      <c r="HN259" s="51"/>
      <c r="HO259" s="51"/>
      <c r="HP259" s="51"/>
      <c r="HQ259" s="51"/>
      <c r="HR259" s="51"/>
      <c r="HS259" s="51"/>
      <c r="HT259" s="51"/>
      <c r="HU259" s="51"/>
      <c r="HV259" s="51"/>
      <c r="HW259" s="51"/>
    </row>
    <row r="260" spans="1:231" ht="27.75" customHeight="1" x14ac:dyDescent="0.2">
      <c r="A260" s="37"/>
      <c r="B260" s="25" t="s">
        <v>285</v>
      </c>
      <c r="C260" s="26" t="s">
        <v>286</v>
      </c>
      <c r="D260" s="19">
        <v>376.14611000000002</v>
      </c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  <c r="BC260" s="51"/>
      <c r="BD260" s="51"/>
      <c r="BE260" s="51"/>
      <c r="BF260" s="51"/>
      <c r="BG260" s="51"/>
      <c r="BH260" s="51"/>
      <c r="BI260" s="51"/>
      <c r="BJ260" s="51"/>
      <c r="BK260" s="51"/>
      <c r="BL260" s="51"/>
      <c r="BM260" s="51"/>
      <c r="BN260" s="51"/>
      <c r="BO260" s="51"/>
      <c r="BP260" s="51"/>
      <c r="BQ260" s="51"/>
      <c r="BR260" s="51"/>
      <c r="BS260" s="51"/>
      <c r="BT260" s="51"/>
      <c r="BU260" s="51"/>
      <c r="BV260" s="51"/>
      <c r="BW260" s="51"/>
      <c r="BX260" s="51"/>
      <c r="BY260" s="51"/>
      <c r="BZ260" s="51"/>
      <c r="CA260" s="51"/>
      <c r="CB260" s="51"/>
      <c r="CC260" s="51"/>
      <c r="CD260" s="51"/>
      <c r="CE260" s="51"/>
      <c r="CF260" s="51"/>
      <c r="CG260" s="51"/>
      <c r="CH260" s="51"/>
      <c r="CI260" s="51"/>
      <c r="CJ260" s="51"/>
      <c r="CK260" s="51"/>
      <c r="CL260" s="51"/>
      <c r="CM260" s="51"/>
      <c r="CN260" s="51"/>
      <c r="CO260" s="51"/>
      <c r="CP260" s="51"/>
      <c r="CQ260" s="51"/>
      <c r="CR260" s="51"/>
      <c r="CS260" s="51"/>
      <c r="CT260" s="51"/>
      <c r="CU260" s="51"/>
      <c r="CV260" s="51"/>
      <c r="CW260" s="51"/>
      <c r="CX260" s="51"/>
      <c r="CY260" s="51"/>
      <c r="CZ260" s="51"/>
      <c r="DA260" s="51"/>
      <c r="DB260" s="51"/>
      <c r="DC260" s="51"/>
      <c r="DD260" s="51"/>
      <c r="DE260" s="51"/>
      <c r="DF260" s="51"/>
      <c r="DG260" s="51"/>
      <c r="DH260" s="51"/>
      <c r="DI260" s="51"/>
      <c r="DJ260" s="51"/>
      <c r="DK260" s="51"/>
      <c r="DL260" s="51"/>
      <c r="DM260" s="51"/>
      <c r="DN260" s="51"/>
      <c r="DO260" s="51"/>
      <c r="DP260" s="51"/>
      <c r="DQ260" s="51"/>
      <c r="DR260" s="51"/>
      <c r="DS260" s="51"/>
      <c r="DT260" s="51"/>
      <c r="DU260" s="51"/>
      <c r="DV260" s="51"/>
      <c r="DW260" s="51"/>
      <c r="DX260" s="51"/>
      <c r="DY260" s="51"/>
      <c r="DZ260" s="51"/>
      <c r="EA260" s="51"/>
      <c r="EB260" s="51"/>
      <c r="EC260" s="51"/>
      <c r="ED260" s="51"/>
      <c r="EE260" s="51"/>
      <c r="EF260" s="51"/>
      <c r="EG260" s="51"/>
      <c r="EH260" s="51"/>
      <c r="EI260" s="51"/>
      <c r="EJ260" s="51"/>
      <c r="EK260" s="51"/>
      <c r="EL260" s="51"/>
      <c r="EM260" s="51"/>
      <c r="EN260" s="51"/>
      <c r="EO260" s="51"/>
      <c r="EP260" s="51"/>
      <c r="EQ260" s="51"/>
      <c r="ER260" s="51"/>
      <c r="ES260" s="51"/>
      <c r="ET260" s="51"/>
      <c r="EU260" s="51"/>
      <c r="EV260" s="51"/>
      <c r="EW260" s="51"/>
      <c r="EX260" s="51"/>
      <c r="EY260" s="51"/>
      <c r="EZ260" s="51"/>
      <c r="FA260" s="51"/>
      <c r="FB260" s="51"/>
      <c r="FC260" s="51"/>
      <c r="FD260" s="51"/>
      <c r="FE260" s="51"/>
      <c r="FF260" s="51"/>
      <c r="FG260" s="51"/>
      <c r="FH260" s="51"/>
      <c r="FI260" s="51"/>
      <c r="FJ260" s="51"/>
      <c r="FK260" s="51"/>
      <c r="FL260" s="51"/>
      <c r="FM260" s="51"/>
      <c r="FN260" s="51"/>
      <c r="FO260" s="51"/>
      <c r="FP260" s="51"/>
      <c r="FQ260" s="51"/>
      <c r="FR260" s="51"/>
      <c r="FS260" s="51"/>
      <c r="FT260" s="51"/>
      <c r="FU260" s="51"/>
      <c r="FV260" s="51"/>
      <c r="FW260" s="51"/>
      <c r="FX260" s="51"/>
      <c r="FY260" s="51"/>
      <c r="FZ260" s="51"/>
      <c r="GA260" s="51"/>
      <c r="GB260" s="51"/>
      <c r="GC260" s="51"/>
      <c r="GD260" s="51"/>
      <c r="GE260" s="51"/>
      <c r="GF260" s="51"/>
      <c r="GG260" s="51"/>
      <c r="GH260" s="51"/>
      <c r="GI260" s="51"/>
      <c r="GJ260" s="51"/>
      <c r="GK260" s="51"/>
      <c r="GL260" s="51"/>
      <c r="GM260" s="51"/>
      <c r="GN260" s="51"/>
      <c r="GO260" s="51"/>
      <c r="GP260" s="51"/>
      <c r="GQ260" s="51"/>
      <c r="GR260" s="51"/>
      <c r="GS260" s="51"/>
      <c r="GT260" s="51"/>
      <c r="GU260" s="51"/>
      <c r="GV260" s="51"/>
      <c r="GW260" s="51"/>
      <c r="GX260" s="51"/>
      <c r="GY260" s="51"/>
      <c r="GZ260" s="51"/>
      <c r="HA260" s="51"/>
      <c r="HB260" s="51"/>
      <c r="HC260" s="51"/>
      <c r="HD260" s="51"/>
      <c r="HE260" s="51"/>
      <c r="HF260" s="51"/>
      <c r="HG260" s="51"/>
      <c r="HH260" s="51"/>
      <c r="HI260" s="51"/>
      <c r="HJ260" s="51"/>
      <c r="HK260" s="51"/>
      <c r="HL260" s="51"/>
      <c r="HM260" s="51"/>
      <c r="HN260" s="51"/>
      <c r="HO260" s="51"/>
      <c r="HP260" s="51"/>
      <c r="HQ260" s="51"/>
      <c r="HR260" s="51"/>
      <c r="HS260" s="51"/>
      <c r="HT260" s="51"/>
      <c r="HU260" s="51"/>
      <c r="HV260" s="51"/>
      <c r="HW260" s="51"/>
    </row>
    <row r="261" spans="1:231" ht="16.5" customHeight="1" x14ac:dyDescent="0.2">
      <c r="A261" s="37" t="s">
        <v>401</v>
      </c>
      <c r="B261" s="25"/>
      <c r="C261" s="26" t="s">
        <v>135</v>
      </c>
      <c r="D261" s="19">
        <f>D262</f>
        <v>79.775869999999998</v>
      </c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  <c r="AU261" s="61"/>
      <c r="AV261" s="61"/>
      <c r="AW261" s="61"/>
      <c r="AX261" s="61"/>
      <c r="AY261" s="61"/>
      <c r="AZ261" s="61"/>
      <c r="BA261" s="61"/>
      <c r="BB261" s="61"/>
      <c r="BC261" s="61"/>
      <c r="BD261" s="61"/>
      <c r="BE261" s="61"/>
      <c r="BF261" s="61"/>
      <c r="BG261" s="61"/>
      <c r="BH261" s="61"/>
      <c r="BI261" s="61"/>
      <c r="BJ261" s="61"/>
      <c r="BK261" s="61"/>
      <c r="BL261" s="61"/>
      <c r="BM261" s="61"/>
      <c r="BN261" s="61"/>
      <c r="BO261" s="61"/>
      <c r="BP261" s="61"/>
      <c r="BQ261" s="61"/>
      <c r="BR261" s="61"/>
      <c r="BS261" s="61"/>
      <c r="BT261" s="61"/>
      <c r="BU261" s="61"/>
      <c r="BV261" s="61"/>
      <c r="BW261" s="61"/>
      <c r="BX261" s="61"/>
      <c r="BY261" s="61"/>
      <c r="BZ261" s="61"/>
      <c r="CA261" s="61"/>
      <c r="CB261" s="61"/>
      <c r="CC261" s="61"/>
      <c r="CD261" s="61"/>
      <c r="CE261" s="61"/>
      <c r="CF261" s="61"/>
      <c r="CG261" s="61"/>
      <c r="CH261" s="61"/>
      <c r="CI261" s="61"/>
      <c r="CJ261" s="61"/>
      <c r="CK261" s="61"/>
      <c r="CL261" s="61"/>
      <c r="CM261" s="61"/>
      <c r="CN261" s="61"/>
      <c r="CO261" s="61"/>
      <c r="CP261" s="61"/>
      <c r="CQ261" s="61"/>
      <c r="CR261" s="61"/>
      <c r="CS261" s="61"/>
      <c r="CT261" s="61"/>
      <c r="CU261" s="61"/>
      <c r="CV261" s="61"/>
      <c r="CW261" s="61"/>
      <c r="CX261" s="61"/>
      <c r="CY261" s="61"/>
      <c r="CZ261" s="61"/>
      <c r="DA261" s="61"/>
      <c r="DB261" s="61"/>
      <c r="DC261" s="61"/>
      <c r="DD261" s="61"/>
      <c r="DE261" s="61"/>
      <c r="DF261" s="61"/>
      <c r="DG261" s="61"/>
      <c r="DH261" s="61"/>
      <c r="DI261" s="61"/>
      <c r="DJ261" s="61"/>
      <c r="DK261" s="61"/>
      <c r="DL261" s="61"/>
      <c r="DM261" s="61"/>
      <c r="DN261" s="61"/>
      <c r="DO261" s="61"/>
      <c r="DP261" s="61"/>
      <c r="DQ261" s="61"/>
      <c r="DR261" s="61"/>
      <c r="DS261" s="61"/>
      <c r="DT261" s="61"/>
      <c r="DU261" s="61"/>
      <c r="DV261" s="61"/>
      <c r="DW261" s="61"/>
      <c r="DX261" s="61"/>
      <c r="DY261" s="61"/>
      <c r="DZ261" s="61"/>
      <c r="EA261" s="61"/>
      <c r="EB261" s="61"/>
      <c r="EC261" s="61"/>
      <c r="ED261" s="61"/>
      <c r="EE261" s="61"/>
      <c r="EF261" s="61"/>
      <c r="EG261" s="61"/>
      <c r="EH261" s="61"/>
      <c r="EI261" s="61"/>
      <c r="EJ261" s="61"/>
      <c r="EK261" s="61"/>
      <c r="EL261" s="61"/>
      <c r="EM261" s="61"/>
      <c r="EN261" s="61"/>
      <c r="EO261" s="61"/>
      <c r="EP261" s="61"/>
      <c r="EQ261" s="61"/>
      <c r="ER261" s="61"/>
      <c r="ES261" s="61"/>
      <c r="ET261" s="61"/>
      <c r="EU261" s="61"/>
      <c r="EV261" s="61"/>
      <c r="EW261" s="61"/>
      <c r="EX261" s="61"/>
      <c r="EY261" s="61"/>
      <c r="EZ261" s="61"/>
      <c r="FA261" s="61"/>
      <c r="FB261" s="61"/>
      <c r="FC261" s="61"/>
      <c r="FD261" s="61"/>
      <c r="FE261" s="61"/>
      <c r="FF261" s="61"/>
      <c r="FG261" s="61"/>
      <c r="FH261" s="61"/>
      <c r="FI261" s="61"/>
      <c r="FJ261" s="61"/>
      <c r="FK261" s="61"/>
      <c r="FL261" s="61"/>
      <c r="FM261" s="61"/>
      <c r="FN261" s="61"/>
      <c r="FO261" s="61"/>
      <c r="FP261" s="61"/>
      <c r="FQ261" s="61"/>
      <c r="FR261" s="61"/>
      <c r="FS261" s="61"/>
      <c r="FT261" s="61"/>
      <c r="FU261" s="61"/>
      <c r="FV261" s="61"/>
      <c r="FW261" s="61"/>
      <c r="FX261" s="61"/>
      <c r="FY261" s="61"/>
      <c r="FZ261" s="61"/>
      <c r="GA261" s="61"/>
      <c r="GB261" s="61"/>
      <c r="GC261" s="61"/>
      <c r="GD261" s="61"/>
      <c r="GE261" s="61"/>
      <c r="GF261" s="61"/>
      <c r="GG261" s="61"/>
      <c r="GH261" s="61"/>
      <c r="GI261" s="61"/>
      <c r="GJ261" s="61"/>
      <c r="GK261" s="61"/>
      <c r="GL261" s="61"/>
      <c r="GM261" s="61"/>
      <c r="GN261" s="61"/>
      <c r="GO261" s="61"/>
      <c r="GP261" s="61"/>
      <c r="GQ261" s="61"/>
      <c r="GR261" s="61"/>
      <c r="GS261" s="61"/>
      <c r="GT261" s="61"/>
      <c r="GU261" s="61"/>
      <c r="GV261" s="61"/>
      <c r="GW261" s="61"/>
      <c r="GX261" s="61"/>
      <c r="GY261" s="61"/>
      <c r="GZ261" s="61"/>
      <c r="HA261" s="61"/>
      <c r="HB261" s="61"/>
      <c r="HC261" s="61"/>
      <c r="HD261" s="61"/>
      <c r="HE261" s="61"/>
      <c r="HF261" s="61"/>
      <c r="HG261" s="61"/>
      <c r="HH261" s="61"/>
      <c r="HI261" s="61"/>
      <c r="HJ261" s="61"/>
      <c r="HK261" s="61"/>
      <c r="HL261" s="61"/>
      <c r="HM261" s="61"/>
      <c r="HN261" s="61"/>
      <c r="HO261" s="61"/>
      <c r="HP261" s="61"/>
      <c r="HQ261" s="61"/>
      <c r="HR261" s="61"/>
      <c r="HS261" s="61"/>
      <c r="HT261" s="61"/>
      <c r="HU261" s="61"/>
      <c r="HV261" s="61"/>
      <c r="HW261" s="61"/>
    </row>
    <row r="262" spans="1:231" ht="28.5" customHeight="1" x14ac:dyDescent="0.2">
      <c r="A262" s="37"/>
      <c r="B262" s="25" t="s">
        <v>285</v>
      </c>
      <c r="C262" s="26" t="s">
        <v>286</v>
      </c>
      <c r="D262" s="19">
        <v>79.775869999999998</v>
      </c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  <c r="AU262" s="61"/>
      <c r="AV262" s="61"/>
      <c r="AW262" s="61"/>
      <c r="AX262" s="61"/>
      <c r="AY262" s="61"/>
      <c r="AZ262" s="61"/>
      <c r="BA262" s="61"/>
      <c r="BB262" s="61"/>
      <c r="BC262" s="61"/>
      <c r="BD262" s="61"/>
      <c r="BE262" s="61"/>
      <c r="BF262" s="61"/>
      <c r="BG262" s="61"/>
      <c r="BH262" s="61"/>
      <c r="BI262" s="61"/>
      <c r="BJ262" s="61"/>
      <c r="BK262" s="61"/>
      <c r="BL262" s="61"/>
      <c r="BM262" s="61"/>
      <c r="BN262" s="61"/>
      <c r="BO262" s="61"/>
      <c r="BP262" s="61"/>
      <c r="BQ262" s="61"/>
      <c r="BR262" s="61"/>
      <c r="BS262" s="61"/>
      <c r="BT262" s="61"/>
      <c r="BU262" s="61"/>
      <c r="BV262" s="61"/>
      <c r="BW262" s="61"/>
      <c r="BX262" s="61"/>
      <c r="BY262" s="61"/>
      <c r="BZ262" s="61"/>
      <c r="CA262" s="61"/>
      <c r="CB262" s="61"/>
      <c r="CC262" s="61"/>
      <c r="CD262" s="61"/>
      <c r="CE262" s="61"/>
      <c r="CF262" s="61"/>
      <c r="CG262" s="61"/>
      <c r="CH262" s="61"/>
      <c r="CI262" s="61"/>
      <c r="CJ262" s="61"/>
      <c r="CK262" s="61"/>
      <c r="CL262" s="61"/>
      <c r="CM262" s="61"/>
      <c r="CN262" s="61"/>
      <c r="CO262" s="61"/>
      <c r="CP262" s="61"/>
      <c r="CQ262" s="61"/>
      <c r="CR262" s="61"/>
      <c r="CS262" s="61"/>
      <c r="CT262" s="61"/>
      <c r="CU262" s="61"/>
      <c r="CV262" s="61"/>
      <c r="CW262" s="61"/>
      <c r="CX262" s="61"/>
      <c r="CY262" s="61"/>
      <c r="CZ262" s="61"/>
      <c r="DA262" s="61"/>
      <c r="DB262" s="61"/>
      <c r="DC262" s="61"/>
      <c r="DD262" s="61"/>
      <c r="DE262" s="61"/>
      <c r="DF262" s="61"/>
      <c r="DG262" s="61"/>
      <c r="DH262" s="61"/>
      <c r="DI262" s="61"/>
      <c r="DJ262" s="61"/>
      <c r="DK262" s="61"/>
      <c r="DL262" s="61"/>
      <c r="DM262" s="61"/>
      <c r="DN262" s="61"/>
      <c r="DO262" s="61"/>
      <c r="DP262" s="61"/>
      <c r="DQ262" s="61"/>
      <c r="DR262" s="61"/>
      <c r="DS262" s="61"/>
      <c r="DT262" s="61"/>
      <c r="DU262" s="61"/>
      <c r="DV262" s="61"/>
      <c r="DW262" s="61"/>
      <c r="DX262" s="61"/>
      <c r="DY262" s="61"/>
      <c r="DZ262" s="61"/>
      <c r="EA262" s="61"/>
      <c r="EB262" s="61"/>
      <c r="EC262" s="61"/>
      <c r="ED262" s="61"/>
      <c r="EE262" s="61"/>
      <c r="EF262" s="61"/>
      <c r="EG262" s="61"/>
      <c r="EH262" s="61"/>
      <c r="EI262" s="61"/>
      <c r="EJ262" s="61"/>
      <c r="EK262" s="61"/>
      <c r="EL262" s="61"/>
      <c r="EM262" s="61"/>
      <c r="EN262" s="61"/>
      <c r="EO262" s="61"/>
      <c r="EP262" s="61"/>
      <c r="EQ262" s="61"/>
      <c r="ER262" s="61"/>
      <c r="ES262" s="61"/>
      <c r="ET262" s="61"/>
      <c r="EU262" s="61"/>
      <c r="EV262" s="61"/>
      <c r="EW262" s="61"/>
      <c r="EX262" s="61"/>
      <c r="EY262" s="61"/>
      <c r="EZ262" s="61"/>
      <c r="FA262" s="61"/>
      <c r="FB262" s="61"/>
      <c r="FC262" s="61"/>
      <c r="FD262" s="61"/>
      <c r="FE262" s="61"/>
      <c r="FF262" s="61"/>
      <c r="FG262" s="61"/>
      <c r="FH262" s="61"/>
      <c r="FI262" s="61"/>
      <c r="FJ262" s="61"/>
      <c r="FK262" s="61"/>
      <c r="FL262" s="61"/>
      <c r="FM262" s="61"/>
      <c r="FN262" s="61"/>
      <c r="FO262" s="61"/>
      <c r="FP262" s="61"/>
      <c r="FQ262" s="61"/>
      <c r="FR262" s="61"/>
      <c r="FS262" s="61"/>
      <c r="FT262" s="61"/>
      <c r="FU262" s="61"/>
      <c r="FV262" s="61"/>
      <c r="FW262" s="61"/>
      <c r="FX262" s="61"/>
      <c r="FY262" s="61"/>
      <c r="FZ262" s="61"/>
      <c r="GA262" s="61"/>
      <c r="GB262" s="61"/>
      <c r="GC262" s="61"/>
      <c r="GD262" s="61"/>
      <c r="GE262" s="61"/>
      <c r="GF262" s="61"/>
      <c r="GG262" s="61"/>
      <c r="GH262" s="61"/>
      <c r="GI262" s="61"/>
      <c r="GJ262" s="61"/>
      <c r="GK262" s="61"/>
      <c r="GL262" s="61"/>
      <c r="GM262" s="61"/>
      <c r="GN262" s="61"/>
      <c r="GO262" s="61"/>
      <c r="GP262" s="61"/>
      <c r="GQ262" s="61"/>
      <c r="GR262" s="61"/>
      <c r="GS262" s="61"/>
      <c r="GT262" s="61"/>
      <c r="GU262" s="61"/>
      <c r="GV262" s="61"/>
      <c r="GW262" s="61"/>
      <c r="GX262" s="61"/>
      <c r="GY262" s="61"/>
      <c r="GZ262" s="61"/>
      <c r="HA262" s="61"/>
      <c r="HB262" s="61"/>
      <c r="HC262" s="61"/>
      <c r="HD262" s="61"/>
      <c r="HE262" s="61"/>
      <c r="HF262" s="61"/>
      <c r="HG262" s="61"/>
      <c r="HH262" s="61"/>
      <c r="HI262" s="61"/>
      <c r="HJ262" s="61"/>
      <c r="HK262" s="61"/>
      <c r="HL262" s="61"/>
      <c r="HM262" s="61"/>
      <c r="HN262" s="61"/>
      <c r="HO262" s="61"/>
      <c r="HP262" s="61"/>
      <c r="HQ262" s="61"/>
      <c r="HR262" s="61"/>
      <c r="HS262" s="61"/>
      <c r="HT262" s="61"/>
      <c r="HU262" s="61"/>
      <c r="HV262" s="61"/>
      <c r="HW262" s="61"/>
    </row>
    <row r="263" spans="1:231" ht="28.5" customHeight="1" x14ac:dyDescent="0.2">
      <c r="A263" s="37" t="s">
        <v>402</v>
      </c>
      <c r="B263" s="25"/>
      <c r="C263" s="26" t="s">
        <v>136</v>
      </c>
      <c r="D263" s="19">
        <f>D264</f>
        <v>182.45357000000001</v>
      </c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  <c r="AU263" s="61"/>
      <c r="AV263" s="61"/>
      <c r="AW263" s="61"/>
      <c r="AX263" s="61"/>
      <c r="AY263" s="61"/>
      <c r="AZ263" s="61"/>
      <c r="BA263" s="61"/>
      <c r="BB263" s="61"/>
      <c r="BC263" s="61"/>
      <c r="BD263" s="61"/>
      <c r="BE263" s="61"/>
      <c r="BF263" s="61"/>
      <c r="BG263" s="61"/>
      <c r="BH263" s="61"/>
      <c r="BI263" s="61"/>
      <c r="BJ263" s="61"/>
      <c r="BK263" s="61"/>
      <c r="BL263" s="61"/>
      <c r="BM263" s="61"/>
      <c r="BN263" s="61"/>
      <c r="BO263" s="61"/>
      <c r="BP263" s="61"/>
      <c r="BQ263" s="61"/>
      <c r="BR263" s="61"/>
      <c r="BS263" s="61"/>
      <c r="BT263" s="61"/>
      <c r="BU263" s="61"/>
      <c r="BV263" s="61"/>
      <c r="BW263" s="61"/>
      <c r="BX263" s="61"/>
      <c r="BY263" s="61"/>
      <c r="BZ263" s="61"/>
      <c r="CA263" s="61"/>
      <c r="CB263" s="61"/>
      <c r="CC263" s="61"/>
      <c r="CD263" s="61"/>
      <c r="CE263" s="61"/>
      <c r="CF263" s="61"/>
      <c r="CG263" s="61"/>
      <c r="CH263" s="61"/>
      <c r="CI263" s="61"/>
      <c r="CJ263" s="61"/>
      <c r="CK263" s="61"/>
      <c r="CL263" s="61"/>
      <c r="CM263" s="61"/>
      <c r="CN263" s="61"/>
      <c r="CO263" s="61"/>
      <c r="CP263" s="61"/>
      <c r="CQ263" s="61"/>
      <c r="CR263" s="61"/>
      <c r="CS263" s="61"/>
      <c r="CT263" s="61"/>
      <c r="CU263" s="61"/>
      <c r="CV263" s="61"/>
      <c r="CW263" s="61"/>
      <c r="CX263" s="61"/>
      <c r="CY263" s="61"/>
      <c r="CZ263" s="61"/>
      <c r="DA263" s="61"/>
      <c r="DB263" s="61"/>
      <c r="DC263" s="61"/>
      <c r="DD263" s="61"/>
      <c r="DE263" s="61"/>
      <c r="DF263" s="61"/>
      <c r="DG263" s="61"/>
      <c r="DH263" s="61"/>
      <c r="DI263" s="61"/>
      <c r="DJ263" s="61"/>
      <c r="DK263" s="61"/>
      <c r="DL263" s="61"/>
      <c r="DM263" s="61"/>
      <c r="DN263" s="61"/>
      <c r="DO263" s="61"/>
      <c r="DP263" s="61"/>
      <c r="DQ263" s="61"/>
      <c r="DR263" s="61"/>
      <c r="DS263" s="61"/>
      <c r="DT263" s="61"/>
      <c r="DU263" s="61"/>
      <c r="DV263" s="61"/>
      <c r="DW263" s="61"/>
      <c r="DX263" s="61"/>
      <c r="DY263" s="61"/>
      <c r="DZ263" s="61"/>
      <c r="EA263" s="61"/>
      <c r="EB263" s="61"/>
      <c r="EC263" s="61"/>
      <c r="ED263" s="61"/>
      <c r="EE263" s="61"/>
      <c r="EF263" s="61"/>
      <c r="EG263" s="61"/>
      <c r="EH263" s="61"/>
      <c r="EI263" s="61"/>
      <c r="EJ263" s="61"/>
      <c r="EK263" s="61"/>
      <c r="EL263" s="61"/>
      <c r="EM263" s="61"/>
      <c r="EN263" s="61"/>
      <c r="EO263" s="61"/>
      <c r="EP263" s="61"/>
      <c r="EQ263" s="61"/>
      <c r="ER263" s="61"/>
      <c r="ES263" s="61"/>
      <c r="ET263" s="61"/>
      <c r="EU263" s="61"/>
      <c r="EV263" s="61"/>
      <c r="EW263" s="61"/>
      <c r="EX263" s="61"/>
      <c r="EY263" s="61"/>
      <c r="EZ263" s="61"/>
      <c r="FA263" s="61"/>
      <c r="FB263" s="61"/>
      <c r="FC263" s="61"/>
      <c r="FD263" s="61"/>
      <c r="FE263" s="61"/>
      <c r="FF263" s="61"/>
      <c r="FG263" s="61"/>
      <c r="FH263" s="61"/>
      <c r="FI263" s="61"/>
      <c r="FJ263" s="61"/>
      <c r="FK263" s="61"/>
      <c r="FL263" s="61"/>
      <c r="FM263" s="61"/>
      <c r="FN263" s="61"/>
      <c r="FO263" s="61"/>
      <c r="FP263" s="61"/>
      <c r="FQ263" s="61"/>
      <c r="FR263" s="61"/>
      <c r="FS263" s="61"/>
      <c r="FT263" s="61"/>
      <c r="FU263" s="61"/>
      <c r="FV263" s="61"/>
      <c r="FW263" s="61"/>
      <c r="FX263" s="61"/>
      <c r="FY263" s="61"/>
      <c r="FZ263" s="61"/>
      <c r="GA263" s="61"/>
      <c r="GB263" s="61"/>
      <c r="GC263" s="61"/>
      <c r="GD263" s="61"/>
      <c r="GE263" s="61"/>
      <c r="GF263" s="61"/>
      <c r="GG263" s="61"/>
      <c r="GH263" s="61"/>
      <c r="GI263" s="61"/>
      <c r="GJ263" s="61"/>
      <c r="GK263" s="61"/>
      <c r="GL263" s="61"/>
      <c r="GM263" s="61"/>
      <c r="GN263" s="61"/>
      <c r="GO263" s="61"/>
      <c r="GP263" s="61"/>
      <c r="GQ263" s="61"/>
      <c r="GR263" s="61"/>
      <c r="GS263" s="61"/>
      <c r="GT263" s="61"/>
      <c r="GU263" s="61"/>
      <c r="GV263" s="61"/>
      <c r="GW263" s="61"/>
      <c r="GX263" s="61"/>
      <c r="GY263" s="61"/>
      <c r="GZ263" s="61"/>
      <c r="HA263" s="61"/>
      <c r="HB263" s="61"/>
      <c r="HC263" s="61"/>
      <c r="HD263" s="61"/>
      <c r="HE263" s="61"/>
      <c r="HF263" s="61"/>
      <c r="HG263" s="61"/>
      <c r="HH263" s="61"/>
      <c r="HI263" s="61"/>
      <c r="HJ263" s="61"/>
      <c r="HK263" s="61"/>
      <c r="HL263" s="61"/>
      <c r="HM263" s="61"/>
      <c r="HN263" s="61"/>
      <c r="HO263" s="61"/>
      <c r="HP263" s="61"/>
      <c r="HQ263" s="61"/>
      <c r="HR263" s="61"/>
      <c r="HS263" s="61"/>
      <c r="HT263" s="61"/>
      <c r="HU263" s="61"/>
      <c r="HV263" s="61"/>
      <c r="HW263" s="61"/>
    </row>
    <row r="264" spans="1:231" ht="28.5" customHeight="1" x14ac:dyDescent="0.2">
      <c r="A264" s="37"/>
      <c r="B264" s="25" t="s">
        <v>285</v>
      </c>
      <c r="C264" s="26" t="s">
        <v>286</v>
      </c>
      <c r="D264" s="19">
        <v>182.45357000000001</v>
      </c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  <c r="AU264" s="61"/>
      <c r="AV264" s="61"/>
      <c r="AW264" s="61"/>
      <c r="AX264" s="61"/>
      <c r="AY264" s="61"/>
      <c r="AZ264" s="61"/>
      <c r="BA264" s="61"/>
      <c r="BB264" s="61"/>
      <c r="BC264" s="61"/>
      <c r="BD264" s="61"/>
      <c r="BE264" s="61"/>
      <c r="BF264" s="61"/>
      <c r="BG264" s="61"/>
      <c r="BH264" s="61"/>
      <c r="BI264" s="61"/>
      <c r="BJ264" s="61"/>
      <c r="BK264" s="61"/>
      <c r="BL264" s="61"/>
      <c r="BM264" s="61"/>
      <c r="BN264" s="61"/>
      <c r="BO264" s="61"/>
      <c r="BP264" s="61"/>
      <c r="BQ264" s="61"/>
      <c r="BR264" s="61"/>
      <c r="BS264" s="61"/>
      <c r="BT264" s="61"/>
      <c r="BU264" s="61"/>
      <c r="BV264" s="61"/>
      <c r="BW264" s="61"/>
      <c r="BX264" s="61"/>
      <c r="BY264" s="61"/>
      <c r="BZ264" s="61"/>
      <c r="CA264" s="61"/>
      <c r="CB264" s="61"/>
      <c r="CC264" s="61"/>
      <c r="CD264" s="61"/>
      <c r="CE264" s="61"/>
      <c r="CF264" s="61"/>
      <c r="CG264" s="61"/>
      <c r="CH264" s="61"/>
      <c r="CI264" s="61"/>
      <c r="CJ264" s="61"/>
      <c r="CK264" s="61"/>
      <c r="CL264" s="61"/>
      <c r="CM264" s="61"/>
      <c r="CN264" s="61"/>
      <c r="CO264" s="61"/>
      <c r="CP264" s="61"/>
      <c r="CQ264" s="61"/>
      <c r="CR264" s="61"/>
      <c r="CS264" s="61"/>
      <c r="CT264" s="61"/>
      <c r="CU264" s="61"/>
      <c r="CV264" s="61"/>
      <c r="CW264" s="61"/>
      <c r="CX264" s="61"/>
      <c r="CY264" s="61"/>
      <c r="CZ264" s="61"/>
      <c r="DA264" s="61"/>
      <c r="DB264" s="61"/>
      <c r="DC264" s="61"/>
      <c r="DD264" s="61"/>
      <c r="DE264" s="61"/>
      <c r="DF264" s="61"/>
      <c r="DG264" s="61"/>
      <c r="DH264" s="61"/>
      <c r="DI264" s="61"/>
      <c r="DJ264" s="61"/>
      <c r="DK264" s="61"/>
      <c r="DL264" s="61"/>
      <c r="DM264" s="61"/>
      <c r="DN264" s="61"/>
      <c r="DO264" s="61"/>
      <c r="DP264" s="61"/>
      <c r="DQ264" s="61"/>
      <c r="DR264" s="61"/>
      <c r="DS264" s="61"/>
      <c r="DT264" s="61"/>
      <c r="DU264" s="61"/>
      <c r="DV264" s="61"/>
      <c r="DW264" s="61"/>
      <c r="DX264" s="61"/>
      <c r="DY264" s="61"/>
      <c r="DZ264" s="61"/>
      <c r="EA264" s="61"/>
      <c r="EB264" s="61"/>
      <c r="EC264" s="61"/>
      <c r="ED264" s="61"/>
      <c r="EE264" s="61"/>
      <c r="EF264" s="61"/>
      <c r="EG264" s="61"/>
      <c r="EH264" s="61"/>
      <c r="EI264" s="61"/>
      <c r="EJ264" s="61"/>
      <c r="EK264" s="61"/>
      <c r="EL264" s="61"/>
      <c r="EM264" s="61"/>
      <c r="EN264" s="61"/>
      <c r="EO264" s="61"/>
      <c r="EP264" s="61"/>
      <c r="EQ264" s="61"/>
      <c r="ER264" s="61"/>
      <c r="ES264" s="61"/>
      <c r="ET264" s="61"/>
      <c r="EU264" s="61"/>
      <c r="EV264" s="61"/>
      <c r="EW264" s="61"/>
      <c r="EX264" s="61"/>
      <c r="EY264" s="61"/>
      <c r="EZ264" s="61"/>
      <c r="FA264" s="61"/>
      <c r="FB264" s="61"/>
      <c r="FC264" s="61"/>
      <c r="FD264" s="61"/>
      <c r="FE264" s="61"/>
      <c r="FF264" s="61"/>
      <c r="FG264" s="61"/>
      <c r="FH264" s="61"/>
      <c r="FI264" s="61"/>
      <c r="FJ264" s="61"/>
      <c r="FK264" s="61"/>
      <c r="FL264" s="61"/>
      <c r="FM264" s="61"/>
      <c r="FN264" s="61"/>
      <c r="FO264" s="61"/>
      <c r="FP264" s="61"/>
      <c r="FQ264" s="61"/>
      <c r="FR264" s="61"/>
      <c r="FS264" s="61"/>
      <c r="FT264" s="61"/>
      <c r="FU264" s="61"/>
      <c r="FV264" s="61"/>
      <c r="FW264" s="61"/>
      <c r="FX264" s="61"/>
      <c r="FY264" s="61"/>
      <c r="FZ264" s="61"/>
      <c r="GA264" s="61"/>
      <c r="GB264" s="61"/>
      <c r="GC264" s="61"/>
      <c r="GD264" s="61"/>
      <c r="GE264" s="61"/>
      <c r="GF264" s="61"/>
      <c r="GG264" s="61"/>
      <c r="GH264" s="61"/>
      <c r="GI264" s="61"/>
      <c r="GJ264" s="61"/>
      <c r="GK264" s="61"/>
      <c r="GL264" s="61"/>
      <c r="GM264" s="61"/>
      <c r="GN264" s="61"/>
      <c r="GO264" s="61"/>
      <c r="GP264" s="61"/>
      <c r="GQ264" s="61"/>
      <c r="GR264" s="61"/>
      <c r="GS264" s="61"/>
      <c r="GT264" s="61"/>
      <c r="GU264" s="61"/>
      <c r="GV264" s="61"/>
      <c r="GW264" s="61"/>
      <c r="GX264" s="61"/>
      <c r="GY264" s="61"/>
      <c r="GZ264" s="61"/>
      <c r="HA264" s="61"/>
      <c r="HB264" s="61"/>
      <c r="HC264" s="61"/>
      <c r="HD264" s="61"/>
      <c r="HE264" s="61"/>
      <c r="HF264" s="61"/>
      <c r="HG264" s="61"/>
      <c r="HH264" s="61"/>
      <c r="HI264" s="61"/>
      <c r="HJ264" s="61"/>
      <c r="HK264" s="61"/>
      <c r="HL264" s="61"/>
      <c r="HM264" s="61"/>
      <c r="HN264" s="61"/>
      <c r="HO264" s="61"/>
      <c r="HP264" s="61"/>
      <c r="HQ264" s="61"/>
      <c r="HR264" s="61"/>
      <c r="HS264" s="61"/>
      <c r="HT264" s="61"/>
      <c r="HU264" s="61"/>
      <c r="HV264" s="61"/>
      <c r="HW264" s="61"/>
    </row>
    <row r="265" spans="1:231" ht="18" customHeight="1" x14ac:dyDescent="0.2">
      <c r="A265" s="37" t="s">
        <v>403</v>
      </c>
      <c r="B265" s="25"/>
      <c r="C265" s="26" t="s">
        <v>137</v>
      </c>
      <c r="D265" s="19">
        <f>D266</f>
        <v>849.94320000000005</v>
      </c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  <c r="AU265" s="61"/>
      <c r="AV265" s="61"/>
      <c r="AW265" s="61"/>
      <c r="AX265" s="61"/>
      <c r="AY265" s="61"/>
      <c r="AZ265" s="61"/>
      <c r="BA265" s="61"/>
      <c r="BB265" s="61"/>
      <c r="BC265" s="61"/>
      <c r="BD265" s="61"/>
      <c r="BE265" s="61"/>
      <c r="BF265" s="61"/>
      <c r="BG265" s="61"/>
      <c r="BH265" s="61"/>
      <c r="BI265" s="61"/>
      <c r="BJ265" s="61"/>
      <c r="BK265" s="61"/>
      <c r="BL265" s="61"/>
      <c r="BM265" s="61"/>
      <c r="BN265" s="61"/>
      <c r="BO265" s="61"/>
      <c r="BP265" s="61"/>
      <c r="BQ265" s="61"/>
      <c r="BR265" s="61"/>
      <c r="BS265" s="61"/>
      <c r="BT265" s="61"/>
      <c r="BU265" s="61"/>
      <c r="BV265" s="61"/>
      <c r="BW265" s="61"/>
      <c r="BX265" s="61"/>
      <c r="BY265" s="61"/>
      <c r="BZ265" s="61"/>
      <c r="CA265" s="61"/>
      <c r="CB265" s="61"/>
      <c r="CC265" s="61"/>
      <c r="CD265" s="61"/>
      <c r="CE265" s="61"/>
      <c r="CF265" s="61"/>
      <c r="CG265" s="61"/>
      <c r="CH265" s="61"/>
      <c r="CI265" s="61"/>
      <c r="CJ265" s="61"/>
      <c r="CK265" s="61"/>
      <c r="CL265" s="61"/>
      <c r="CM265" s="61"/>
      <c r="CN265" s="61"/>
      <c r="CO265" s="61"/>
      <c r="CP265" s="61"/>
      <c r="CQ265" s="61"/>
      <c r="CR265" s="61"/>
      <c r="CS265" s="61"/>
      <c r="CT265" s="61"/>
      <c r="CU265" s="61"/>
      <c r="CV265" s="61"/>
      <c r="CW265" s="61"/>
      <c r="CX265" s="61"/>
      <c r="CY265" s="61"/>
      <c r="CZ265" s="61"/>
      <c r="DA265" s="61"/>
      <c r="DB265" s="61"/>
      <c r="DC265" s="61"/>
      <c r="DD265" s="61"/>
      <c r="DE265" s="61"/>
      <c r="DF265" s="61"/>
      <c r="DG265" s="61"/>
      <c r="DH265" s="61"/>
      <c r="DI265" s="61"/>
      <c r="DJ265" s="61"/>
      <c r="DK265" s="61"/>
      <c r="DL265" s="61"/>
      <c r="DM265" s="61"/>
      <c r="DN265" s="61"/>
      <c r="DO265" s="61"/>
      <c r="DP265" s="61"/>
      <c r="DQ265" s="61"/>
      <c r="DR265" s="61"/>
      <c r="DS265" s="61"/>
      <c r="DT265" s="61"/>
      <c r="DU265" s="61"/>
      <c r="DV265" s="61"/>
      <c r="DW265" s="61"/>
      <c r="DX265" s="61"/>
      <c r="DY265" s="61"/>
      <c r="DZ265" s="61"/>
      <c r="EA265" s="61"/>
      <c r="EB265" s="61"/>
      <c r="EC265" s="61"/>
      <c r="ED265" s="61"/>
      <c r="EE265" s="61"/>
      <c r="EF265" s="61"/>
      <c r="EG265" s="61"/>
      <c r="EH265" s="61"/>
      <c r="EI265" s="61"/>
      <c r="EJ265" s="61"/>
      <c r="EK265" s="61"/>
      <c r="EL265" s="61"/>
      <c r="EM265" s="61"/>
      <c r="EN265" s="61"/>
      <c r="EO265" s="61"/>
      <c r="EP265" s="61"/>
      <c r="EQ265" s="61"/>
      <c r="ER265" s="61"/>
      <c r="ES265" s="61"/>
      <c r="ET265" s="61"/>
      <c r="EU265" s="61"/>
      <c r="EV265" s="61"/>
      <c r="EW265" s="61"/>
      <c r="EX265" s="61"/>
      <c r="EY265" s="61"/>
      <c r="EZ265" s="61"/>
      <c r="FA265" s="61"/>
      <c r="FB265" s="61"/>
      <c r="FC265" s="61"/>
      <c r="FD265" s="61"/>
      <c r="FE265" s="61"/>
      <c r="FF265" s="61"/>
      <c r="FG265" s="61"/>
      <c r="FH265" s="61"/>
      <c r="FI265" s="61"/>
      <c r="FJ265" s="61"/>
      <c r="FK265" s="61"/>
      <c r="FL265" s="61"/>
      <c r="FM265" s="61"/>
      <c r="FN265" s="61"/>
      <c r="FO265" s="61"/>
      <c r="FP265" s="61"/>
      <c r="FQ265" s="61"/>
      <c r="FR265" s="61"/>
      <c r="FS265" s="61"/>
      <c r="FT265" s="61"/>
      <c r="FU265" s="61"/>
      <c r="FV265" s="61"/>
      <c r="FW265" s="61"/>
      <c r="FX265" s="61"/>
      <c r="FY265" s="61"/>
      <c r="FZ265" s="61"/>
      <c r="GA265" s="61"/>
      <c r="GB265" s="61"/>
      <c r="GC265" s="61"/>
      <c r="GD265" s="61"/>
      <c r="GE265" s="61"/>
      <c r="GF265" s="61"/>
      <c r="GG265" s="61"/>
      <c r="GH265" s="61"/>
      <c r="GI265" s="61"/>
      <c r="GJ265" s="61"/>
      <c r="GK265" s="61"/>
      <c r="GL265" s="61"/>
      <c r="GM265" s="61"/>
      <c r="GN265" s="61"/>
      <c r="GO265" s="61"/>
      <c r="GP265" s="61"/>
      <c r="GQ265" s="61"/>
      <c r="GR265" s="61"/>
      <c r="GS265" s="61"/>
      <c r="GT265" s="61"/>
      <c r="GU265" s="61"/>
      <c r="GV265" s="61"/>
      <c r="GW265" s="61"/>
      <c r="GX265" s="61"/>
      <c r="GY265" s="61"/>
      <c r="GZ265" s="61"/>
      <c r="HA265" s="61"/>
      <c r="HB265" s="61"/>
      <c r="HC265" s="61"/>
      <c r="HD265" s="61"/>
      <c r="HE265" s="61"/>
      <c r="HF265" s="61"/>
      <c r="HG265" s="61"/>
      <c r="HH265" s="61"/>
      <c r="HI265" s="61"/>
      <c r="HJ265" s="61"/>
      <c r="HK265" s="61"/>
      <c r="HL265" s="61"/>
      <c r="HM265" s="61"/>
      <c r="HN265" s="61"/>
      <c r="HO265" s="61"/>
      <c r="HP265" s="61"/>
      <c r="HQ265" s="61"/>
      <c r="HR265" s="61"/>
      <c r="HS265" s="61"/>
      <c r="HT265" s="61"/>
      <c r="HU265" s="61"/>
      <c r="HV265" s="61"/>
      <c r="HW265" s="61"/>
    </row>
    <row r="266" spans="1:231" ht="27.75" customHeight="1" x14ac:dyDescent="0.2">
      <c r="A266" s="37"/>
      <c r="B266" s="25" t="s">
        <v>285</v>
      </c>
      <c r="C266" s="26" t="s">
        <v>286</v>
      </c>
      <c r="D266" s="19">
        <v>849.94320000000005</v>
      </c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  <c r="AU266" s="61"/>
      <c r="AV266" s="61"/>
      <c r="AW266" s="61"/>
      <c r="AX266" s="61"/>
      <c r="AY266" s="61"/>
      <c r="AZ266" s="61"/>
      <c r="BA266" s="61"/>
      <c r="BB266" s="61"/>
      <c r="BC266" s="61"/>
      <c r="BD266" s="61"/>
      <c r="BE266" s="61"/>
      <c r="BF266" s="61"/>
      <c r="BG266" s="61"/>
      <c r="BH266" s="61"/>
      <c r="BI266" s="61"/>
      <c r="BJ266" s="61"/>
      <c r="BK266" s="61"/>
      <c r="BL266" s="61"/>
      <c r="BM266" s="61"/>
      <c r="BN266" s="61"/>
      <c r="BO266" s="61"/>
      <c r="BP266" s="61"/>
      <c r="BQ266" s="61"/>
      <c r="BR266" s="61"/>
      <c r="BS266" s="61"/>
      <c r="BT266" s="61"/>
      <c r="BU266" s="61"/>
      <c r="BV266" s="61"/>
      <c r="BW266" s="61"/>
      <c r="BX266" s="61"/>
      <c r="BY266" s="61"/>
      <c r="BZ266" s="61"/>
      <c r="CA266" s="61"/>
      <c r="CB266" s="61"/>
      <c r="CC266" s="61"/>
      <c r="CD266" s="61"/>
      <c r="CE266" s="61"/>
      <c r="CF266" s="61"/>
      <c r="CG266" s="61"/>
      <c r="CH266" s="61"/>
      <c r="CI266" s="61"/>
      <c r="CJ266" s="61"/>
      <c r="CK266" s="61"/>
      <c r="CL266" s="61"/>
      <c r="CM266" s="61"/>
      <c r="CN266" s="61"/>
      <c r="CO266" s="61"/>
      <c r="CP266" s="61"/>
      <c r="CQ266" s="61"/>
      <c r="CR266" s="61"/>
      <c r="CS266" s="61"/>
      <c r="CT266" s="61"/>
      <c r="CU266" s="61"/>
      <c r="CV266" s="61"/>
      <c r="CW266" s="61"/>
      <c r="CX266" s="61"/>
      <c r="CY266" s="61"/>
      <c r="CZ266" s="61"/>
      <c r="DA266" s="61"/>
      <c r="DB266" s="61"/>
      <c r="DC266" s="61"/>
      <c r="DD266" s="61"/>
      <c r="DE266" s="61"/>
      <c r="DF266" s="61"/>
      <c r="DG266" s="61"/>
      <c r="DH266" s="61"/>
      <c r="DI266" s="61"/>
      <c r="DJ266" s="61"/>
      <c r="DK266" s="61"/>
      <c r="DL266" s="61"/>
      <c r="DM266" s="61"/>
      <c r="DN266" s="61"/>
      <c r="DO266" s="61"/>
      <c r="DP266" s="61"/>
      <c r="DQ266" s="61"/>
      <c r="DR266" s="61"/>
      <c r="DS266" s="61"/>
      <c r="DT266" s="61"/>
      <c r="DU266" s="61"/>
      <c r="DV266" s="61"/>
      <c r="DW266" s="61"/>
      <c r="DX266" s="61"/>
      <c r="DY266" s="61"/>
      <c r="DZ266" s="61"/>
      <c r="EA266" s="61"/>
      <c r="EB266" s="61"/>
      <c r="EC266" s="61"/>
      <c r="ED266" s="61"/>
      <c r="EE266" s="61"/>
      <c r="EF266" s="61"/>
      <c r="EG266" s="61"/>
      <c r="EH266" s="61"/>
      <c r="EI266" s="61"/>
      <c r="EJ266" s="61"/>
      <c r="EK266" s="61"/>
      <c r="EL266" s="61"/>
      <c r="EM266" s="61"/>
      <c r="EN266" s="61"/>
      <c r="EO266" s="61"/>
      <c r="EP266" s="61"/>
      <c r="EQ266" s="61"/>
      <c r="ER266" s="61"/>
      <c r="ES266" s="61"/>
      <c r="ET266" s="61"/>
      <c r="EU266" s="61"/>
      <c r="EV266" s="61"/>
      <c r="EW266" s="61"/>
      <c r="EX266" s="61"/>
      <c r="EY266" s="61"/>
      <c r="EZ266" s="61"/>
      <c r="FA266" s="61"/>
      <c r="FB266" s="61"/>
      <c r="FC266" s="61"/>
      <c r="FD266" s="61"/>
      <c r="FE266" s="61"/>
      <c r="FF266" s="61"/>
      <c r="FG266" s="61"/>
      <c r="FH266" s="61"/>
      <c r="FI266" s="61"/>
      <c r="FJ266" s="61"/>
      <c r="FK266" s="61"/>
      <c r="FL266" s="61"/>
      <c r="FM266" s="61"/>
      <c r="FN266" s="61"/>
      <c r="FO266" s="61"/>
      <c r="FP266" s="61"/>
      <c r="FQ266" s="61"/>
      <c r="FR266" s="61"/>
      <c r="FS266" s="61"/>
      <c r="FT266" s="61"/>
      <c r="FU266" s="61"/>
      <c r="FV266" s="61"/>
      <c r="FW266" s="61"/>
      <c r="FX266" s="61"/>
      <c r="FY266" s="61"/>
      <c r="FZ266" s="61"/>
      <c r="GA266" s="61"/>
      <c r="GB266" s="61"/>
      <c r="GC266" s="61"/>
      <c r="GD266" s="61"/>
      <c r="GE266" s="61"/>
      <c r="GF266" s="61"/>
      <c r="GG266" s="61"/>
      <c r="GH266" s="61"/>
      <c r="GI266" s="61"/>
      <c r="GJ266" s="61"/>
      <c r="GK266" s="61"/>
      <c r="GL266" s="61"/>
      <c r="GM266" s="61"/>
      <c r="GN266" s="61"/>
      <c r="GO266" s="61"/>
      <c r="GP266" s="61"/>
      <c r="GQ266" s="61"/>
      <c r="GR266" s="61"/>
      <c r="GS266" s="61"/>
      <c r="GT266" s="61"/>
      <c r="GU266" s="61"/>
      <c r="GV266" s="61"/>
      <c r="GW266" s="61"/>
      <c r="GX266" s="61"/>
      <c r="GY266" s="61"/>
      <c r="GZ266" s="61"/>
      <c r="HA266" s="61"/>
      <c r="HB266" s="61"/>
      <c r="HC266" s="61"/>
      <c r="HD266" s="61"/>
      <c r="HE266" s="61"/>
      <c r="HF266" s="61"/>
      <c r="HG266" s="61"/>
      <c r="HH266" s="61"/>
      <c r="HI266" s="61"/>
      <c r="HJ266" s="61"/>
      <c r="HK266" s="61"/>
      <c r="HL266" s="61"/>
      <c r="HM266" s="61"/>
      <c r="HN266" s="61"/>
      <c r="HO266" s="61"/>
      <c r="HP266" s="61"/>
      <c r="HQ266" s="61"/>
      <c r="HR266" s="61"/>
      <c r="HS266" s="61"/>
      <c r="HT266" s="61"/>
      <c r="HU266" s="61"/>
      <c r="HV266" s="61"/>
      <c r="HW266" s="61"/>
    </row>
    <row r="267" spans="1:231" ht="41.25" customHeight="1" x14ac:dyDescent="0.2">
      <c r="A267" s="37" t="s">
        <v>404</v>
      </c>
      <c r="B267" s="25"/>
      <c r="C267" s="26" t="s">
        <v>31</v>
      </c>
      <c r="D267" s="19">
        <f>D268</f>
        <v>2681.2244000000001</v>
      </c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  <c r="BA267" s="51"/>
      <c r="BB267" s="51"/>
      <c r="BC267" s="51"/>
      <c r="BD267" s="51"/>
      <c r="BE267" s="51"/>
      <c r="BF267" s="51"/>
      <c r="BG267" s="51"/>
      <c r="BH267" s="51"/>
      <c r="BI267" s="51"/>
      <c r="BJ267" s="51"/>
      <c r="BK267" s="51"/>
      <c r="BL267" s="51"/>
      <c r="BM267" s="51"/>
      <c r="BN267" s="51"/>
      <c r="BO267" s="51"/>
      <c r="BP267" s="51"/>
      <c r="BQ267" s="51"/>
      <c r="BR267" s="51"/>
      <c r="BS267" s="51"/>
      <c r="BT267" s="51"/>
      <c r="BU267" s="51"/>
      <c r="BV267" s="51"/>
      <c r="BW267" s="51"/>
      <c r="BX267" s="51"/>
      <c r="BY267" s="51"/>
      <c r="BZ267" s="51"/>
      <c r="CA267" s="51"/>
      <c r="CB267" s="51"/>
      <c r="CC267" s="51"/>
      <c r="CD267" s="51"/>
      <c r="CE267" s="51"/>
      <c r="CF267" s="51"/>
      <c r="CG267" s="51"/>
      <c r="CH267" s="51"/>
      <c r="CI267" s="51"/>
      <c r="CJ267" s="51"/>
      <c r="CK267" s="51"/>
      <c r="CL267" s="51"/>
      <c r="CM267" s="51"/>
      <c r="CN267" s="51"/>
      <c r="CO267" s="51"/>
      <c r="CP267" s="51"/>
      <c r="CQ267" s="51"/>
      <c r="CR267" s="51"/>
      <c r="CS267" s="51"/>
      <c r="CT267" s="51"/>
      <c r="CU267" s="51"/>
      <c r="CV267" s="51"/>
      <c r="CW267" s="51"/>
      <c r="CX267" s="51"/>
      <c r="CY267" s="51"/>
      <c r="CZ267" s="51"/>
      <c r="DA267" s="51"/>
      <c r="DB267" s="51"/>
      <c r="DC267" s="51"/>
      <c r="DD267" s="51"/>
      <c r="DE267" s="51"/>
      <c r="DF267" s="51"/>
      <c r="DG267" s="51"/>
      <c r="DH267" s="51"/>
      <c r="DI267" s="51"/>
      <c r="DJ267" s="51"/>
      <c r="DK267" s="51"/>
      <c r="DL267" s="51"/>
      <c r="DM267" s="51"/>
      <c r="DN267" s="51"/>
      <c r="DO267" s="51"/>
      <c r="DP267" s="51"/>
      <c r="DQ267" s="51"/>
      <c r="DR267" s="51"/>
      <c r="DS267" s="51"/>
      <c r="DT267" s="51"/>
      <c r="DU267" s="51"/>
      <c r="DV267" s="51"/>
      <c r="DW267" s="51"/>
      <c r="DX267" s="51"/>
      <c r="DY267" s="51"/>
      <c r="DZ267" s="51"/>
      <c r="EA267" s="51"/>
      <c r="EB267" s="51"/>
      <c r="EC267" s="51"/>
      <c r="ED267" s="51"/>
      <c r="EE267" s="51"/>
      <c r="EF267" s="51"/>
      <c r="EG267" s="51"/>
      <c r="EH267" s="51"/>
      <c r="EI267" s="51"/>
      <c r="EJ267" s="51"/>
      <c r="EK267" s="51"/>
      <c r="EL267" s="51"/>
      <c r="EM267" s="51"/>
      <c r="EN267" s="51"/>
      <c r="EO267" s="51"/>
      <c r="EP267" s="51"/>
      <c r="EQ267" s="51"/>
      <c r="ER267" s="51"/>
      <c r="ES267" s="51"/>
      <c r="ET267" s="51"/>
      <c r="EU267" s="51"/>
      <c r="EV267" s="51"/>
      <c r="EW267" s="51"/>
      <c r="EX267" s="51"/>
      <c r="EY267" s="51"/>
      <c r="EZ267" s="51"/>
      <c r="FA267" s="51"/>
      <c r="FB267" s="51"/>
      <c r="FC267" s="51"/>
      <c r="FD267" s="51"/>
      <c r="FE267" s="51"/>
      <c r="FF267" s="51"/>
      <c r="FG267" s="51"/>
      <c r="FH267" s="51"/>
      <c r="FI267" s="51"/>
      <c r="FJ267" s="51"/>
      <c r="FK267" s="51"/>
      <c r="FL267" s="51"/>
      <c r="FM267" s="51"/>
      <c r="FN267" s="51"/>
      <c r="FO267" s="51"/>
      <c r="FP267" s="51"/>
      <c r="FQ267" s="51"/>
      <c r="FR267" s="51"/>
      <c r="FS267" s="51"/>
      <c r="FT267" s="51"/>
      <c r="FU267" s="51"/>
      <c r="FV267" s="51"/>
      <c r="FW267" s="51"/>
      <c r="FX267" s="51"/>
      <c r="FY267" s="51"/>
      <c r="FZ267" s="51"/>
      <c r="GA267" s="51"/>
      <c r="GB267" s="51"/>
      <c r="GC267" s="51"/>
      <c r="GD267" s="51"/>
      <c r="GE267" s="51"/>
      <c r="GF267" s="51"/>
      <c r="GG267" s="51"/>
      <c r="GH267" s="51"/>
      <c r="GI267" s="51"/>
      <c r="GJ267" s="51"/>
      <c r="GK267" s="51"/>
      <c r="GL267" s="51"/>
      <c r="GM267" s="51"/>
      <c r="GN267" s="51"/>
      <c r="GO267" s="51"/>
      <c r="GP267" s="51"/>
      <c r="GQ267" s="51"/>
      <c r="GR267" s="51"/>
      <c r="GS267" s="51"/>
      <c r="GT267" s="51"/>
      <c r="GU267" s="51"/>
      <c r="GV267" s="51"/>
      <c r="GW267" s="51"/>
      <c r="GX267" s="51"/>
      <c r="GY267" s="51"/>
      <c r="GZ267" s="51"/>
      <c r="HA267" s="51"/>
      <c r="HB267" s="51"/>
      <c r="HC267" s="51"/>
      <c r="HD267" s="51"/>
      <c r="HE267" s="51"/>
      <c r="HF267" s="51"/>
      <c r="HG267" s="51"/>
      <c r="HH267" s="51"/>
      <c r="HI267" s="51"/>
      <c r="HJ267" s="51"/>
      <c r="HK267" s="51"/>
      <c r="HL267" s="51"/>
      <c r="HM267" s="51"/>
      <c r="HN267" s="51"/>
      <c r="HO267" s="51"/>
      <c r="HP267" s="51"/>
      <c r="HQ267" s="51"/>
      <c r="HR267" s="51"/>
      <c r="HS267" s="51"/>
      <c r="HT267" s="51"/>
      <c r="HU267" s="51"/>
      <c r="HV267" s="51"/>
      <c r="HW267" s="51"/>
    </row>
    <row r="268" spans="1:231" ht="27.75" customHeight="1" x14ac:dyDescent="0.2">
      <c r="A268" s="37"/>
      <c r="B268" s="25" t="s">
        <v>298</v>
      </c>
      <c r="C268" s="26" t="s">
        <v>299</v>
      </c>
      <c r="D268" s="19">
        <v>2681.2244000000001</v>
      </c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  <c r="BC268" s="51"/>
      <c r="BD268" s="51"/>
      <c r="BE268" s="51"/>
      <c r="BF268" s="51"/>
      <c r="BG268" s="51"/>
      <c r="BH268" s="51"/>
      <c r="BI268" s="51"/>
      <c r="BJ268" s="51"/>
      <c r="BK268" s="51"/>
      <c r="BL268" s="51"/>
      <c r="BM268" s="51"/>
      <c r="BN268" s="51"/>
      <c r="BO268" s="51"/>
      <c r="BP268" s="51"/>
      <c r="BQ268" s="51"/>
      <c r="BR268" s="51"/>
      <c r="BS268" s="51"/>
      <c r="BT268" s="51"/>
      <c r="BU268" s="51"/>
      <c r="BV268" s="51"/>
      <c r="BW268" s="51"/>
      <c r="BX268" s="51"/>
      <c r="BY268" s="51"/>
      <c r="BZ268" s="51"/>
      <c r="CA268" s="51"/>
      <c r="CB268" s="51"/>
      <c r="CC268" s="51"/>
      <c r="CD268" s="51"/>
      <c r="CE268" s="51"/>
      <c r="CF268" s="51"/>
      <c r="CG268" s="51"/>
      <c r="CH268" s="51"/>
      <c r="CI268" s="51"/>
      <c r="CJ268" s="51"/>
      <c r="CK268" s="51"/>
      <c r="CL268" s="51"/>
      <c r="CM268" s="51"/>
      <c r="CN268" s="51"/>
      <c r="CO268" s="51"/>
      <c r="CP268" s="51"/>
      <c r="CQ268" s="51"/>
      <c r="CR268" s="51"/>
      <c r="CS268" s="51"/>
      <c r="CT268" s="51"/>
      <c r="CU268" s="51"/>
      <c r="CV268" s="51"/>
      <c r="CW268" s="51"/>
      <c r="CX268" s="51"/>
      <c r="CY268" s="51"/>
      <c r="CZ268" s="51"/>
      <c r="DA268" s="51"/>
      <c r="DB268" s="51"/>
      <c r="DC268" s="51"/>
      <c r="DD268" s="51"/>
      <c r="DE268" s="51"/>
      <c r="DF268" s="51"/>
      <c r="DG268" s="51"/>
      <c r="DH268" s="51"/>
      <c r="DI268" s="51"/>
      <c r="DJ268" s="51"/>
      <c r="DK268" s="51"/>
      <c r="DL268" s="51"/>
      <c r="DM268" s="51"/>
      <c r="DN268" s="51"/>
      <c r="DO268" s="51"/>
      <c r="DP268" s="51"/>
      <c r="DQ268" s="51"/>
      <c r="DR268" s="51"/>
      <c r="DS268" s="51"/>
      <c r="DT268" s="51"/>
      <c r="DU268" s="51"/>
      <c r="DV268" s="51"/>
      <c r="DW268" s="51"/>
      <c r="DX268" s="51"/>
      <c r="DY268" s="51"/>
      <c r="DZ268" s="51"/>
      <c r="EA268" s="51"/>
      <c r="EB268" s="51"/>
      <c r="EC268" s="51"/>
      <c r="ED268" s="51"/>
      <c r="EE268" s="51"/>
      <c r="EF268" s="51"/>
      <c r="EG268" s="51"/>
      <c r="EH268" s="51"/>
      <c r="EI268" s="51"/>
      <c r="EJ268" s="51"/>
      <c r="EK268" s="51"/>
      <c r="EL268" s="51"/>
      <c r="EM268" s="51"/>
      <c r="EN268" s="51"/>
      <c r="EO268" s="51"/>
      <c r="EP268" s="51"/>
      <c r="EQ268" s="51"/>
      <c r="ER268" s="51"/>
      <c r="ES268" s="51"/>
      <c r="ET268" s="51"/>
      <c r="EU268" s="51"/>
      <c r="EV268" s="51"/>
      <c r="EW268" s="51"/>
      <c r="EX268" s="51"/>
      <c r="EY268" s="51"/>
      <c r="EZ268" s="51"/>
      <c r="FA268" s="51"/>
      <c r="FB268" s="51"/>
      <c r="FC268" s="51"/>
      <c r="FD268" s="51"/>
      <c r="FE268" s="51"/>
      <c r="FF268" s="51"/>
      <c r="FG268" s="51"/>
      <c r="FH268" s="51"/>
      <c r="FI268" s="51"/>
      <c r="FJ268" s="51"/>
      <c r="FK268" s="51"/>
      <c r="FL268" s="51"/>
      <c r="FM268" s="51"/>
      <c r="FN268" s="51"/>
      <c r="FO268" s="51"/>
      <c r="FP268" s="51"/>
      <c r="FQ268" s="51"/>
      <c r="FR268" s="51"/>
      <c r="FS268" s="51"/>
      <c r="FT268" s="51"/>
      <c r="FU268" s="51"/>
      <c r="FV268" s="51"/>
      <c r="FW268" s="51"/>
      <c r="FX268" s="51"/>
      <c r="FY268" s="51"/>
      <c r="FZ268" s="51"/>
      <c r="GA268" s="51"/>
      <c r="GB268" s="51"/>
      <c r="GC268" s="51"/>
      <c r="GD268" s="51"/>
      <c r="GE268" s="51"/>
      <c r="GF268" s="51"/>
      <c r="GG268" s="51"/>
      <c r="GH268" s="51"/>
      <c r="GI268" s="51"/>
      <c r="GJ268" s="51"/>
      <c r="GK268" s="51"/>
      <c r="GL268" s="51"/>
      <c r="GM268" s="51"/>
      <c r="GN268" s="51"/>
      <c r="GO268" s="51"/>
      <c r="GP268" s="51"/>
      <c r="GQ268" s="51"/>
      <c r="GR268" s="51"/>
      <c r="GS268" s="51"/>
      <c r="GT268" s="51"/>
      <c r="GU268" s="51"/>
      <c r="GV268" s="51"/>
      <c r="GW268" s="51"/>
      <c r="GX268" s="51"/>
      <c r="GY268" s="51"/>
      <c r="GZ268" s="51"/>
      <c r="HA268" s="51"/>
      <c r="HB268" s="51"/>
      <c r="HC268" s="51"/>
      <c r="HD268" s="51"/>
      <c r="HE268" s="51"/>
      <c r="HF268" s="51"/>
      <c r="HG268" s="51"/>
      <c r="HH268" s="51"/>
      <c r="HI268" s="51"/>
      <c r="HJ268" s="51"/>
      <c r="HK268" s="51"/>
      <c r="HL268" s="51"/>
      <c r="HM268" s="51"/>
      <c r="HN268" s="51"/>
      <c r="HO268" s="51"/>
      <c r="HP268" s="51"/>
      <c r="HQ268" s="51"/>
      <c r="HR268" s="51"/>
      <c r="HS268" s="51"/>
      <c r="HT268" s="51"/>
      <c r="HU268" s="51"/>
      <c r="HV268" s="51"/>
      <c r="HW268" s="51"/>
    </row>
    <row r="269" spans="1:231" ht="27.75" customHeight="1" x14ac:dyDescent="0.2">
      <c r="A269" s="37" t="s">
        <v>405</v>
      </c>
      <c r="B269" s="25"/>
      <c r="C269" s="26" t="s">
        <v>138</v>
      </c>
      <c r="D269" s="19">
        <f>SUM(D270:D271)</f>
        <v>9951.5529199999983</v>
      </c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  <c r="AX269" s="51"/>
      <c r="AY269" s="51"/>
      <c r="AZ269" s="51"/>
      <c r="BA269" s="51"/>
      <c r="BB269" s="51"/>
      <c r="BC269" s="51"/>
      <c r="BD269" s="51"/>
      <c r="BE269" s="51"/>
      <c r="BF269" s="51"/>
      <c r="BG269" s="51"/>
      <c r="BH269" s="51"/>
      <c r="BI269" s="51"/>
      <c r="BJ269" s="51"/>
      <c r="BK269" s="51"/>
      <c r="BL269" s="51"/>
      <c r="BM269" s="51"/>
      <c r="BN269" s="51"/>
      <c r="BO269" s="51"/>
      <c r="BP269" s="51"/>
      <c r="BQ269" s="51"/>
      <c r="BR269" s="51"/>
      <c r="BS269" s="51"/>
      <c r="BT269" s="51"/>
      <c r="BU269" s="51"/>
      <c r="BV269" s="51"/>
      <c r="BW269" s="51"/>
      <c r="BX269" s="51"/>
      <c r="BY269" s="51"/>
      <c r="BZ269" s="51"/>
      <c r="CA269" s="51"/>
      <c r="CB269" s="51"/>
      <c r="CC269" s="51"/>
      <c r="CD269" s="51"/>
      <c r="CE269" s="51"/>
      <c r="CF269" s="51"/>
      <c r="CG269" s="51"/>
      <c r="CH269" s="51"/>
      <c r="CI269" s="51"/>
      <c r="CJ269" s="51"/>
      <c r="CK269" s="51"/>
      <c r="CL269" s="51"/>
      <c r="CM269" s="51"/>
      <c r="CN269" s="51"/>
      <c r="CO269" s="51"/>
      <c r="CP269" s="51"/>
      <c r="CQ269" s="51"/>
      <c r="CR269" s="51"/>
      <c r="CS269" s="51"/>
      <c r="CT269" s="51"/>
      <c r="CU269" s="51"/>
      <c r="CV269" s="51"/>
      <c r="CW269" s="51"/>
      <c r="CX269" s="51"/>
      <c r="CY269" s="51"/>
      <c r="CZ269" s="51"/>
      <c r="DA269" s="51"/>
      <c r="DB269" s="51"/>
      <c r="DC269" s="51"/>
      <c r="DD269" s="51"/>
      <c r="DE269" s="51"/>
      <c r="DF269" s="51"/>
      <c r="DG269" s="51"/>
      <c r="DH269" s="51"/>
      <c r="DI269" s="51"/>
      <c r="DJ269" s="51"/>
      <c r="DK269" s="51"/>
      <c r="DL269" s="51"/>
      <c r="DM269" s="51"/>
      <c r="DN269" s="51"/>
      <c r="DO269" s="51"/>
      <c r="DP269" s="51"/>
      <c r="DQ269" s="51"/>
      <c r="DR269" s="51"/>
      <c r="DS269" s="51"/>
      <c r="DT269" s="51"/>
      <c r="DU269" s="51"/>
      <c r="DV269" s="51"/>
      <c r="DW269" s="51"/>
      <c r="DX269" s="51"/>
      <c r="DY269" s="51"/>
      <c r="DZ269" s="51"/>
      <c r="EA269" s="51"/>
      <c r="EB269" s="51"/>
      <c r="EC269" s="51"/>
      <c r="ED269" s="51"/>
      <c r="EE269" s="51"/>
      <c r="EF269" s="51"/>
      <c r="EG269" s="51"/>
      <c r="EH269" s="51"/>
      <c r="EI269" s="51"/>
      <c r="EJ269" s="51"/>
      <c r="EK269" s="51"/>
      <c r="EL269" s="51"/>
      <c r="EM269" s="51"/>
      <c r="EN269" s="51"/>
      <c r="EO269" s="51"/>
      <c r="EP269" s="51"/>
      <c r="EQ269" s="51"/>
      <c r="ER269" s="51"/>
      <c r="ES269" s="51"/>
      <c r="ET269" s="51"/>
      <c r="EU269" s="51"/>
      <c r="EV269" s="51"/>
      <c r="EW269" s="51"/>
      <c r="EX269" s="51"/>
      <c r="EY269" s="51"/>
      <c r="EZ269" s="51"/>
      <c r="FA269" s="51"/>
      <c r="FB269" s="51"/>
      <c r="FC269" s="51"/>
      <c r="FD269" s="51"/>
      <c r="FE269" s="51"/>
      <c r="FF269" s="51"/>
      <c r="FG269" s="51"/>
      <c r="FH269" s="51"/>
      <c r="FI269" s="51"/>
      <c r="FJ269" s="51"/>
      <c r="FK269" s="51"/>
      <c r="FL269" s="51"/>
      <c r="FM269" s="51"/>
      <c r="FN269" s="51"/>
      <c r="FO269" s="51"/>
      <c r="FP269" s="51"/>
      <c r="FQ269" s="51"/>
      <c r="FR269" s="51"/>
      <c r="FS269" s="51"/>
      <c r="FT269" s="51"/>
      <c r="FU269" s="51"/>
      <c r="FV269" s="51"/>
      <c r="FW269" s="51"/>
      <c r="FX269" s="51"/>
      <c r="FY269" s="51"/>
      <c r="FZ269" s="51"/>
      <c r="GA269" s="51"/>
      <c r="GB269" s="51"/>
      <c r="GC269" s="51"/>
      <c r="GD269" s="51"/>
      <c r="GE269" s="51"/>
      <c r="GF269" s="51"/>
      <c r="GG269" s="51"/>
      <c r="GH269" s="51"/>
      <c r="GI269" s="51"/>
      <c r="GJ269" s="51"/>
      <c r="GK269" s="51"/>
      <c r="GL269" s="51"/>
      <c r="GM269" s="51"/>
      <c r="GN269" s="51"/>
      <c r="GO269" s="51"/>
      <c r="GP269" s="51"/>
      <c r="GQ269" s="51"/>
      <c r="GR269" s="51"/>
      <c r="GS269" s="51"/>
      <c r="GT269" s="51"/>
      <c r="GU269" s="51"/>
      <c r="GV269" s="51"/>
      <c r="GW269" s="51"/>
      <c r="GX269" s="51"/>
      <c r="GY269" s="51"/>
      <c r="GZ269" s="51"/>
      <c r="HA269" s="51"/>
      <c r="HB269" s="51"/>
      <c r="HC269" s="51"/>
      <c r="HD269" s="51"/>
      <c r="HE269" s="51"/>
      <c r="HF269" s="51"/>
      <c r="HG269" s="51"/>
      <c r="HH269" s="51"/>
      <c r="HI269" s="51"/>
      <c r="HJ269" s="51"/>
      <c r="HK269" s="51"/>
      <c r="HL269" s="51"/>
      <c r="HM269" s="51"/>
      <c r="HN269" s="51"/>
      <c r="HO269" s="51"/>
      <c r="HP269" s="51"/>
      <c r="HQ269" s="51"/>
      <c r="HR269" s="51"/>
      <c r="HS269" s="51"/>
      <c r="HT269" s="51"/>
      <c r="HU269" s="51"/>
      <c r="HV269" s="51"/>
      <c r="HW269" s="51"/>
    </row>
    <row r="270" spans="1:231" ht="27.75" customHeight="1" x14ac:dyDescent="0.2">
      <c r="A270" s="37"/>
      <c r="B270" s="25" t="s">
        <v>285</v>
      </c>
      <c r="C270" s="26" t="s">
        <v>286</v>
      </c>
      <c r="D270" s="19">
        <v>4932.5674199999994</v>
      </c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51"/>
      <c r="AU270" s="51"/>
      <c r="AV270" s="51"/>
      <c r="AW270" s="51"/>
      <c r="AX270" s="51"/>
      <c r="AY270" s="51"/>
      <c r="AZ270" s="51"/>
      <c r="BA270" s="51"/>
      <c r="BB270" s="51"/>
      <c r="BC270" s="51"/>
      <c r="BD270" s="51"/>
      <c r="BE270" s="51"/>
      <c r="BF270" s="51"/>
      <c r="BG270" s="51"/>
      <c r="BH270" s="51"/>
      <c r="BI270" s="51"/>
      <c r="BJ270" s="51"/>
      <c r="BK270" s="51"/>
      <c r="BL270" s="51"/>
      <c r="BM270" s="51"/>
      <c r="BN270" s="51"/>
      <c r="BO270" s="51"/>
      <c r="BP270" s="51"/>
      <c r="BQ270" s="51"/>
      <c r="BR270" s="51"/>
      <c r="BS270" s="51"/>
      <c r="BT270" s="51"/>
      <c r="BU270" s="51"/>
      <c r="BV270" s="51"/>
      <c r="BW270" s="51"/>
      <c r="BX270" s="51"/>
      <c r="BY270" s="51"/>
      <c r="BZ270" s="51"/>
      <c r="CA270" s="51"/>
      <c r="CB270" s="51"/>
      <c r="CC270" s="51"/>
      <c r="CD270" s="51"/>
      <c r="CE270" s="51"/>
      <c r="CF270" s="51"/>
      <c r="CG270" s="51"/>
      <c r="CH270" s="51"/>
      <c r="CI270" s="51"/>
      <c r="CJ270" s="51"/>
      <c r="CK270" s="51"/>
      <c r="CL270" s="51"/>
      <c r="CM270" s="51"/>
      <c r="CN270" s="51"/>
      <c r="CO270" s="51"/>
      <c r="CP270" s="51"/>
      <c r="CQ270" s="51"/>
      <c r="CR270" s="51"/>
      <c r="CS270" s="51"/>
      <c r="CT270" s="51"/>
      <c r="CU270" s="51"/>
      <c r="CV270" s="51"/>
      <c r="CW270" s="51"/>
      <c r="CX270" s="51"/>
      <c r="CY270" s="51"/>
      <c r="CZ270" s="51"/>
      <c r="DA270" s="51"/>
      <c r="DB270" s="51"/>
      <c r="DC270" s="51"/>
      <c r="DD270" s="51"/>
      <c r="DE270" s="51"/>
      <c r="DF270" s="51"/>
      <c r="DG270" s="51"/>
      <c r="DH270" s="51"/>
      <c r="DI270" s="51"/>
      <c r="DJ270" s="51"/>
      <c r="DK270" s="51"/>
      <c r="DL270" s="51"/>
      <c r="DM270" s="51"/>
      <c r="DN270" s="51"/>
      <c r="DO270" s="51"/>
      <c r="DP270" s="51"/>
      <c r="DQ270" s="51"/>
      <c r="DR270" s="51"/>
      <c r="DS270" s="51"/>
      <c r="DT270" s="51"/>
      <c r="DU270" s="51"/>
      <c r="DV270" s="51"/>
      <c r="DW270" s="51"/>
      <c r="DX270" s="51"/>
      <c r="DY270" s="51"/>
      <c r="DZ270" s="51"/>
      <c r="EA270" s="51"/>
      <c r="EB270" s="51"/>
      <c r="EC270" s="51"/>
      <c r="ED270" s="51"/>
      <c r="EE270" s="51"/>
      <c r="EF270" s="51"/>
      <c r="EG270" s="51"/>
      <c r="EH270" s="51"/>
      <c r="EI270" s="51"/>
      <c r="EJ270" s="51"/>
      <c r="EK270" s="51"/>
      <c r="EL270" s="51"/>
      <c r="EM270" s="51"/>
      <c r="EN270" s="51"/>
      <c r="EO270" s="51"/>
      <c r="EP270" s="51"/>
      <c r="EQ270" s="51"/>
      <c r="ER270" s="51"/>
      <c r="ES270" s="51"/>
      <c r="ET270" s="51"/>
      <c r="EU270" s="51"/>
      <c r="EV270" s="51"/>
      <c r="EW270" s="51"/>
      <c r="EX270" s="51"/>
      <c r="EY270" s="51"/>
      <c r="EZ270" s="51"/>
      <c r="FA270" s="51"/>
      <c r="FB270" s="51"/>
      <c r="FC270" s="51"/>
      <c r="FD270" s="51"/>
      <c r="FE270" s="51"/>
      <c r="FF270" s="51"/>
      <c r="FG270" s="51"/>
      <c r="FH270" s="51"/>
      <c r="FI270" s="51"/>
      <c r="FJ270" s="51"/>
      <c r="FK270" s="51"/>
      <c r="FL270" s="51"/>
      <c r="FM270" s="51"/>
      <c r="FN270" s="51"/>
      <c r="FO270" s="51"/>
      <c r="FP270" s="51"/>
      <c r="FQ270" s="51"/>
      <c r="FR270" s="51"/>
      <c r="FS270" s="51"/>
      <c r="FT270" s="51"/>
      <c r="FU270" s="51"/>
      <c r="FV270" s="51"/>
      <c r="FW270" s="51"/>
      <c r="FX270" s="51"/>
      <c r="FY270" s="51"/>
      <c r="FZ270" s="51"/>
      <c r="GA270" s="51"/>
      <c r="GB270" s="51"/>
      <c r="GC270" s="51"/>
      <c r="GD270" s="51"/>
      <c r="GE270" s="51"/>
      <c r="GF270" s="51"/>
      <c r="GG270" s="51"/>
      <c r="GH270" s="51"/>
      <c r="GI270" s="51"/>
      <c r="GJ270" s="51"/>
      <c r="GK270" s="51"/>
      <c r="GL270" s="51"/>
      <c r="GM270" s="51"/>
      <c r="GN270" s="51"/>
      <c r="GO270" s="51"/>
      <c r="GP270" s="51"/>
      <c r="GQ270" s="51"/>
      <c r="GR270" s="51"/>
      <c r="GS270" s="51"/>
      <c r="GT270" s="51"/>
      <c r="GU270" s="51"/>
      <c r="GV270" s="51"/>
      <c r="GW270" s="51"/>
      <c r="GX270" s="51"/>
      <c r="GY270" s="51"/>
      <c r="GZ270" s="51"/>
      <c r="HA270" s="51"/>
      <c r="HB270" s="51"/>
      <c r="HC270" s="51"/>
      <c r="HD270" s="51"/>
      <c r="HE270" s="51"/>
      <c r="HF270" s="51"/>
      <c r="HG270" s="51"/>
      <c r="HH270" s="51"/>
      <c r="HI270" s="51"/>
      <c r="HJ270" s="51"/>
      <c r="HK270" s="51"/>
      <c r="HL270" s="51"/>
      <c r="HM270" s="51"/>
      <c r="HN270" s="51"/>
      <c r="HO270" s="51"/>
      <c r="HP270" s="51"/>
      <c r="HQ270" s="51"/>
      <c r="HR270" s="51"/>
      <c r="HS270" s="51"/>
      <c r="HT270" s="51"/>
      <c r="HU270" s="51"/>
      <c r="HV270" s="51"/>
      <c r="HW270" s="51"/>
    </row>
    <row r="271" spans="1:231" ht="15.75" customHeight="1" x14ac:dyDescent="0.2">
      <c r="A271" s="37"/>
      <c r="B271" s="25" t="s">
        <v>293</v>
      </c>
      <c r="C271" s="26" t="s">
        <v>294</v>
      </c>
      <c r="D271" s="19">
        <v>5018.9854999999998</v>
      </c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  <c r="BA271" s="51"/>
      <c r="BB271" s="51"/>
      <c r="BC271" s="51"/>
      <c r="BD271" s="51"/>
      <c r="BE271" s="51"/>
      <c r="BF271" s="51"/>
      <c r="BG271" s="51"/>
      <c r="BH271" s="51"/>
      <c r="BI271" s="51"/>
      <c r="BJ271" s="51"/>
      <c r="BK271" s="51"/>
      <c r="BL271" s="51"/>
      <c r="BM271" s="51"/>
      <c r="BN271" s="51"/>
      <c r="BO271" s="51"/>
      <c r="BP271" s="51"/>
      <c r="BQ271" s="51"/>
      <c r="BR271" s="51"/>
      <c r="BS271" s="51"/>
      <c r="BT271" s="51"/>
      <c r="BU271" s="51"/>
      <c r="BV271" s="51"/>
      <c r="BW271" s="51"/>
      <c r="BX271" s="51"/>
      <c r="BY271" s="51"/>
      <c r="BZ271" s="51"/>
      <c r="CA271" s="51"/>
      <c r="CB271" s="51"/>
      <c r="CC271" s="51"/>
      <c r="CD271" s="51"/>
      <c r="CE271" s="51"/>
      <c r="CF271" s="51"/>
      <c r="CG271" s="51"/>
      <c r="CH271" s="51"/>
      <c r="CI271" s="51"/>
      <c r="CJ271" s="51"/>
      <c r="CK271" s="51"/>
      <c r="CL271" s="51"/>
      <c r="CM271" s="51"/>
      <c r="CN271" s="51"/>
      <c r="CO271" s="51"/>
      <c r="CP271" s="51"/>
      <c r="CQ271" s="51"/>
      <c r="CR271" s="51"/>
      <c r="CS271" s="51"/>
      <c r="CT271" s="51"/>
      <c r="CU271" s="51"/>
      <c r="CV271" s="51"/>
      <c r="CW271" s="51"/>
      <c r="CX271" s="51"/>
      <c r="CY271" s="51"/>
      <c r="CZ271" s="51"/>
      <c r="DA271" s="51"/>
      <c r="DB271" s="51"/>
      <c r="DC271" s="51"/>
      <c r="DD271" s="51"/>
      <c r="DE271" s="51"/>
      <c r="DF271" s="51"/>
      <c r="DG271" s="51"/>
      <c r="DH271" s="51"/>
      <c r="DI271" s="51"/>
      <c r="DJ271" s="51"/>
      <c r="DK271" s="51"/>
      <c r="DL271" s="51"/>
      <c r="DM271" s="51"/>
      <c r="DN271" s="51"/>
      <c r="DO271" s="51"/>
      <c r="DP271" s="51"/>
      <c r="DQ271" s="51"/>
      <c r="DR271" s="51"/>
      <c r="DS271" s="51"/>
      <c r="DT271" s="51"/>
      <c r="DU271" s="51"/>
      <c r="DV271" s="51"/>
      <c r="DW271" s="51"/>
      <c r="DX271" s="51"/>
      <c r="DY271" s="51"/>
      <c r="DZ271" s="51"/>
      <c r="EA271" s="51"/>
      <c r="EB271" s="51"/>
      <c r="EC271" s="51"/>
      <c r="ED271" s="51"/>
      <c r="EE271" s="51"/>
      <c r="EF271" s="51"/>
      <c r="EG271" s="51"/>
      <c r="EH271" s="51"/>
      <c r="EI271" s="51"/>
      <c r="EJ271" s="51"/>
      <c r="EK271" s="51"/>
      <c r="EL271" s="51"/>
      <c r="EM271" s="51"/>
      <c r="EN271" s="51"/>
      <c r="EO271" s="51"/>
      <c r="EP271" s="51"/>
      <c r="EQ271" s="51"/>
      <c r="ER271" s="51"/>
      <c r="ES271" s="51"/>
      <c r="ET271" s="51"/>
      <c r="EU271" s="51"/>
      <c r="EV271" s="51"/>
      <c r="EW271" s="51"/>
      <c r="EX271" s="51"/>
      <c r="EY271" s="51"/>
      <c r="EZ271" s="51"/>
      <c r="FA271" s="51"/>
      <c r="FB271" s="51"/>
      <c r="FC271" s="51"/>
      <c r="FD271" s="51"/>
      <c r="FE271" s="51"/>
      <c r="FF271" s="51"/>
      <c r="FG271" s="51"/>
      <c r="FH271" s="51"/>
      <c r="FI271" s="51"/>
      <c r="FJ271" s="51"/>
      <c r="FK271" s="51"/>
      <c r="FL271" s="51"/>
      <c r="FM271" s="51"/>
      <c r="FN271" s="51"/>
      <c r="FO271" s="51"/>
      <c r="FP271" s="51"/>
      <c r="FQ271" s="51"/>
      <c r="FR271" s="51"/>
      <c r="FS271" s="51"/>
      <c r="FT271" s="51"/>
      <c r="FU271" s="51"/>
      <c r="FV271" s="51"/>
      <c r="FW271" s="51"/>
      <c r="FX271" s="51"/>
      <c r="FY271" s="51"/>
      <c r="FZ271" s="51"/>
      <c r="GA271" s="51"/>
      <c r="GB271" s="51"/>
      <c r="GC271" s="51"/>
      <c r="GD271" s="51"/>
      <c r="GE271" s="51"/>
      <c r="GF271" s="51"/>
      <c r="GG271" s="51"/>
      <c r="GH271" s="51"/>
      <c r="GI271" s="51"/>
      <c r="GJ271" s="51"/>
      <c r="GK271" s="51"/>
      <c r="GL271" s="51"/>
      <c r="GM271" s="51"/>
      <c r="GN271" s="51"/>
      <c r="GO271" s="51"/>
      <c r="GP271" s="51"/>
      <c r="GQ271" s="51"/>
      <c r="GR271" s="51"/>
      <c r="GS271" s="51"/>
      <c r="GT271" s="51"/>
      <c r="GU271" s="51"/>
      <c r="GV271" s="51"/>
      <c r="GW271" s="51"/>
      <c r="GX271" s="51"/>
      <c r="GY271" s="51"/>
      <c r="GZ271" s="51"/>
      <c r="HA271" s="51"/>
      <c r="HB271" s="51"/>
      <c r="HC271" s="51"/>
      <c r="HD271" s="51"/>
      <c r="HE271" s="51"/>
      <c r="HF271" s="51"/>
      <c r="HG271" s="51"/>
      <c r="HH271" s="51"/>
      <c r="HI271" s="51"/>
      <c r="HJ271" s="51"/>
      <c r="HK271" s="51"/>
      <c r="HL271" s="51"/>
      <c r="HM271" s="51"/>
      <c r="HN271" s="51"/>
      <c r="HO271" s="51"/>
      <c r="HP271" s="51"/>
      <c r="HQ271" s="51"/>
      <c r="HR271" s="51"/>
      <c r="HS271" s="51"/>
      <c r="HT271" s="51"/>
      <c r="HU271" s="51"/>
      <c r="HV271" s="51"/>
      <c r="HW271" s="51"/>
    </row>
    <row r="272" spans="1:231" ht="28.5" customHeight="1" x14ac:dyDescent="0.2">
      <c r="A272" s="37" t="s">
        <v>406</v>
      </c>
      <c r="B272" s="25"/>
      <c r="C272" s="26" t="s">
        <v>139</v>
      </c>
      <c r="D272" s="19">
        <f>D273</f>
        <v>3689.4299499999997</v>
      </c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  <c r="AT272" s="40"/>
      <c r="AU272" s="40"/>
      <c r="AV272" s="40"/>
      <c r="AW272" s="40"/>
      <c r="AX272" s="40"/>
      <c r="AY272" s="40"/>
      <c r="AZ272" s="40"/>
      <c r="BA272" s="40"/>
      <c r="BB272" s="40"/>
      <c r="BC272" s="40"/>
      <c r="BD272" s="40"/>
      <c r="BE272" s="40"/>
      <c r="BF272" s="40"/>
      <c r="BG272" s="40"/>
      <c r="BH272" s="40"/>
      <c r="BI272" s="40"/>
      <c r="BJ272" s="40"/>
      <c r="BK272" s="40"/>
      <c r="BL272" s="40"/>
      <c r="BM272" s="40"/>
      <c r="BN272" s="40"/>
      <c r="BO272" s="40"/>
      <c r="BP272" s="40"/>
      <c r="BQ272" s="40"/>
      <c r="BR272" s="40"/>
      <c r="BS272" s="40"/>
      <c r="BT272" s="40"/>
      <c r="BU272" s="40"/>
      <c r="BV272" s="40"/>
      <c r="BW272" s="40"/>
      <c r="BX272" s="40"/>
      <c r="BY272" s="40"/>
      <c r="BZ272" s="40"/>
      <c r="CA272" s="40"/>
      <c r="CB272" s="40"/>
      <c r="CC272" s="40"/>
      <c r="CD272" s="40"/>
      <c r="CE272" s="40"/>
      <c r="CF272" s="40"/>
      <c r="CG272" s="40"/>
      <c r="CH272" s="40"/>
      <c r="CI272" s="40"/>
      <c r="CJ272" s="40"/>
      <c r="CK272" s="40"/>
      <c r="CL272" s="40"/>
      <c r="CM272" s="40"/>
      <c r="CN272" s="40"/>
      <c r="CO272" s="40"/>
      <c r="CP272" s="40"/>
      <c r="CQ272" s="40"/>
      <c r="CR272" s="40"/>
      <c r="CS272" s="40"/>
      <c r="CT272" s="40"/>
      <c r="CU272" s="40"/>
      <c r="CV272" s="40"/>
      <c r="CW272" s="40"/>
      <c r="CX272" s="40"/>
      <c r="CY272" s="40"/>
      <c r="CZ272" s="40"/>
      <c r="DA272" s="40"/>
      <c r="DB272" s="40"/>
      <c r="DC272" s="40"/>
      <c r="DD272" s="40"/>
      <c r="DE272" s="40"/>
      <c r="DF272" s="40"/>
      <c r="DG272" s="40"/>
      <c r="DH272" s="40"/>
      <c r="DI272" s="40"/>
      <c r="DJ272" s="40"/>
      <c r="DK272" s="40"/>
      <c r="DL272" s="40"/>
      <c r="DM272" s="40"/>
      <c r="DN272" s="40"/>
      <c r="DO272" s="40"/>
      <c r="DP272" s="40"/>
      <c r="DQ272" s="40"/>
      <c r="DR272" s="40"/>
      <c r="DS272" s="40"/>
      <c r="DT272" s="40"/>
      <c r="DU272" s="40"/>
      <c r="DV272" s="40"/>
      <c r="DW272" s="40"/>
      <c r="DX272" s="40"/>
      <c r="DY272" s="40"/>
      <c r="DZ272" s="40"/>
      <c r="EA272" s="40"/>
      <c r="EB272" s="40"/>
      <c r="EC272" s="40"/>
      <c r="ED272" s="40"/>
      <c r="EE272" s="40"/>
      <c r="EF272" s="40"/>
      <c r="EG272" s="40"/>
      <c r="EH272" s="40"/>
      <c r="EI272" s="40"/>
      <c r="EJ272" s="40"/>
      <c r="EK272" s="40"/>
      <c r="EL272" s="40"/>
      <c r="EM272" s="40"/>
      <c r="EN272" s="40"/>
      <c r="EO272" s="40"/>
      <c r="EP272" s="40"/>
      <c r="EQ272" s="40"/>
      <c r="ER272" s="40"/>
      <c r="ES272" s="40"/>
      <c r="ET272" s="40"/>
      <c r="EU272" s="40"/>
      <c r="EV272" s="40"/>
      <c r="EW272" s="40"/>
      <c r="EX272" s="40"/>
      <c r="EY272" s="40"/>
      <c r="EZ272" s="40"/>
      <c r="FA272" s="40"/>
      <c r="FB272" s="40"/>
      <c r="FC272" s="40"/>
      <c r="FD272" s="40"/>
      <c r="FE272" s="40"/>
      <c r="FF272" s="40"/>
      <c r="FG272" s="40"/>
      <c r="FH272" s="40"/>
      <c r="FI272" s="40"/>
      <c r="FJ272" s="40"/>
      <c r="FK272" s="40"/>
      <c r="FL272" s="40"/>
      <c r="FM272" s="40"/>
      <c r="FN272" s="40"/>
      <c r="FO272" s="40"/>
      <c r="FP272" s="40"/>
      <c r="FQ272" s="40"/>
      <c r="FR272" s="40"/>
      <c r="FS272" s="40"/>
      <c r="FT272" s="40"/>
      <c r="FU272" s="40"/>
      <c r="FV272" s="40"/>
      <c r="FW272" s="40"/>
      <c r="FX272" s="40"/>
      <c r="FY272" s="40"/>
      <c r="FZ272" s="40"/>
      <c r="GA272" s="40"/>
      <c r="GB272" s="40"/>
      <c r="GC272" s="40"/>
      <c r="GD272" s="40"/>
      <c r="GE272" s="40"/>
      <c r="GF272" s="40"/>
      <c r="GG272" s="40"/>
      <c r="GH272" s="40"/>
      <c r="GI272" s="40"/>
      <c r="GJ272" s="40"/>
      <c r="GK272" s="40"/>
      <c r="GL272" s="40"/>
      <c r="GM272" s="40"/>
      <c r="GN272" s="40"/>
      <c r="GO272" s="40"/>
      <c r="GP272" s="40"/>
      <c r="GQ272" s="40"/>
      <c r="GR272" s="40"/>
      <c r="GS272" s="40"/>
      <c r="GT272" s="40"/>
      <c r="GU272" s="40"/>
      <c r="GV272" s="40"/>
      <c r="GW272" s="40"/>
      <c r="GX272" s="40"/>
      <c r="GY272" s="40"/>
      <c r="GZ272" s="40"/>
      <c r="HA272" s="40"/>
      <c r="HB272" s="40"/>
      <c r="HC272" s="40"/>
      <c r="HD272" s="40"/>
      <c r="HE272" s="40"/>
      <c r="HF272" s="40"/>
      <c r="HG272" s="40"/>
      <c r="HH272" s="40"/>
      <c r="HI272" s="40"/>
      <c r="HJ272" s="40"/>
      <c r="HK272" s="40"/>
      <c r="HL272" s="40"/>
      <c r="HM272" s="40"/>
      <c r="HN272" s="40"/>
      <c r="HO272" s="40"/>
      <c r="HP272" s="40"/>
      <c r="HQ272" s="40"/>
      <c r="HR272" s="40"/>
      <c r="HS272" s="40"/>
      <c r="HT272" s="40"/>
      <c r="HU272" s="40"/>
      <c r="HV272" s="40"/>
      <c r="HW272" s="40"/>
    </row>
    <row r="273" spans="1:231" ht="28.5" customHeight="1" x14ac:dyDescent="0.2">
      <c r="A273" s="37"/>
      <c r="B273" s="25" t="s">
        <v>285</v>
      </c>
      <c r="C273" s="26" t="s">
        <v>286</v>
      </c>
      <c r="D273" s="19">
        <v>3689.4299499999997</v>
      </c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/>
      <c r="BA273" s="40"/>
      <c r="BB273" s="40"/>
      <c r="BC273" s="40"/>
      <c r="BD273" s="40"/>
      <c r="BE273" s="40"/>
      <c r="BF273" s="40"/>
      <c r="BG273" s="40"/>
      <c r="BH273" s="40"/>
      <c r="BI273" s="40"/>
      <c r="BJ273" s="40"/>
      <c r="BK273" s="40"/>
      <c r="BL273" s="40"/>
      <c r="BM273" s="40"/>
      <c r="BN273" s="40"/>
      <c r="BO273" s="40"/>
      <c r="BP273" s="40"/>
      <c r="BQ273" s="40"/>
      <c r="BR273" s="40"/>
      <c r="BS273" s="40"/>
      <c r="BT273" s="40"/>
      <c r="BU273" s="40"/>
      <c r="BV273" s="40"/>
      <c r="BW273" s="40"/>
      <c r="BX273" s="40"/>
      <c r="BY273" s="40"/>
      <c r="BZ273" s="40"/>
      <c r="CA273" s="40"/>
      <c r="CB273" s="40"/>
      <c r="CC273" s="40"/>
      <c r="CD273" s="40"/>
      <c r="CE273" s="40"/>
      <c r="CF273" s="40"/>
      <c r="CG273" s="40"/>
      <c r="CH273" s="40"/>
      <c r="CI273" s="40"/>
      <c r="CJ273" s="40"/>
      <c r="CK273" s="40"/>
      <c r="CL273" s="40"/>
      <c r="CM273" s="40"/>
      <c r="CN273" s="40"/>
      <c r="CO273" s="40"/>
      <c r="CP273" s="40"/>
      <c r="CQ273" s="40"/>
      <c r="CR273" s="40"/>
      <c r="CS273" s="40"/>
      <c r="CT273" s="40"/>
      <c r="CU273" s="40"/>
      <c r="CV273" s="40"/>
      <c r="CW273" s="40"/>
      <c r="CX273" s="40"/>
      <c r="CY273" s="40"/>
      <c r="CZ273" s="40"/>
      <c r="DA273" s="40"/>
      <c r="DB273" s="40"/>
      <c r="DC273" s="40"/>
      <c r="DD273" s="40"/>
      <c r="DE273" s="40"/>
      <c r="DF273" s="40"/>
      <c r="DG273" s="40"/>
      <c r="DH273" s="40"/>
      <c r="DI273" s="40"/>
      <c r="DJ273" s="40"/>
      <c r="DK273" s="40"/>
      <c r="DL273" s="40"/>
      <c r="DM273" s="40"/>
      <c r="DN273" s="40"/>
      <c r="DO273" s="40"/>
      <c r="DP273" s="40"/>
      <c r="DQ273" s="40"/>
      <c r="DR273" s="40"/>
      <c r="DS273" s="40"/>
      <c r="DT273" s="40"/>
      <c r="DU273" s="40"/>
      <c r="DV273" s="40"/>
      <c r="DW273" s="40"/>
      <c r="DX273" s="40"/>
      <c r="DY273" s="40"/>
      <c r="DZ273" s="40"/>
      <c r="EA273" s="40"/>
      <c r="EB273" s="40"/>
      <c r="EC273" s="40"/>
      <c r="ED273" s="40"/>
      <c r="EE273" s="40"/>
      <c r="EF273" s="40"/>
      <c r="EG273" s="40"/>
      <c r="EH273" s="40"/>
      <c r="EI273" s="40"/>
      <c r="EJ273" s="40"/>
      <c r="EK273" s="40"/>
      <c r="EL273" s="40"/>
      <c r="EM273" s="40"/>
      <c r="EN273" s="40"/>
      <c r="EO273" s="40"/>
      <c r="EP273" s="40"/>
      <c r="EQ273" s="40"/>
      <c r="ER273" s="40"/>
      <c r="ES273" s="40"/>
      <c r="ET273" s="40"/>
      <c r="EU273" s="40"/>
      <c r="EV273" s="40"/>
      <c r="EW273" s="40"/>
      <c r="EX273" s="40"/>
      <c r="EY273" s="40"/>
      <c r="EZ273" s="40"/>
      <c r="FA273" s="40"/>
      <c r="FB273" s="40"/>
      <c r="FC273" s="40"/>
      <c r="FD273" s="40"/>
      <c r="FE273" s="40"/>
      <c r="FF273" s="40"/>
      <c r="FG273" s="40"/>
      <c r="FH273" s="40"/>
      <c r="FI273" s="40"/>
      <c r="FJ273" s="40"/>
      <c r="FK273" s="40"/>
      <c r="FL273" s="40"/>
      <c r="FM273" s="40"/>
      <c r="FN273" s="40"/>
      <c r="FO273" s="40"/>
      <c r="FP273" s="40"/>
      <c r="FQ273" s="40"/>
      <c r="FR273" s="40"/>
      <c r="FS273" s="40"/>
      <c r="FT273" s="40"/>
      <c r="FU273" s="40"/>
      <c r="FV273" s="40"/>
      <c r="FW273" s="40"/>
      <c r="FX273" s="40"/>
      <c r="FY273" s="40"/>
      <c r="FZ273" s="40"/>
      <c r="GA273" s="40"/>
      <c r="GB273" s="40"/>
      <c r="GC273" s="40"/>
      <c r="GD273" s="40"/>
      <c r="GE273" s="40"/>
      <c r="GF273" s="40"/>
      <c r="GG273" s="40"/>
      <c r="GH273" s="40"/>
      <c r="GI273" s="40"/>
      <c r="GJ273" s="40"/>
      <c r="GK273" s="40"/>
      <c r="GL273" s="40"/>
      <c r="GM273" s="40"/>
      <c r="GN273" s="40"/>
      <c r="GO273" s="40"/>
      <c r="GP273" s="40"/>
      <c r="GQ273" s="40"/>
      <c r="GR273" s="40"/>
      <c r="GS273" s="40"/>
      <c r="GT273" s="40"/>
      <c r="GU273" s="40"/>
      <c r="GV273" s="40"/>
      <c r="GW273" s="40"/>
      <c r="GX273" s="40"/>
      <c r="GY273" s="40"/>
      <c r="GZ273" s="40"/>
      <c r="HA273" s="40"/>
      <c r="HB273" s="40"/>
      <c r="HC273" s="40"/>
      <c r="HD273" s="40"/>
      <c r="HE273" s="40"/>
      <c r="HF273" s="40"/>
      <c r="HG273" s="40"/>
      <c r="HH273" s="40"/>
      <c r="HI273" s="40"/>
      <c r="HJ273" s="40"/>
      <c r="HK273" s="40"/>
      <c r="HL273" s="40"/>
      <c r="HM273" s="40"/>
      <c r="HN273" s="40"/>
      <c r="HO273" s="40"/>
      <c r="HP273" s="40"/>
      <c r="HQ273" s="40"/>
      <c r="HR273" s="40"/>
      <c r="HS273" s="40"/>
      <c r="HT273" s="40"/>
      <c r="HU273" s="40"/>
      <c r="HV273" s="40"/>
      <c r="HW273" s="40"/>
    </row>
    <row r="274" spans="1:231" ht="28.5" customHeight="1" x14ac:dyDescent="0.2">
      <c r="A274" s="37" t="s">
        <v>407</v>
      </c>
      <c r="B274" s="25"/>
      <c r="C274" s="26" t="s">
        <v>140</v>
      </c>
      <c r="D274" s="19">
        <f>D275+D279</f>
        <v>44375.49811</v>
      </c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  <c r="AX274" s="51"/>
      <c r="AY274" s="51"/>
      <c r="AZ274" s="51"/>
      <c r="BA274" s="51"/>
      <c r="BB274" s="51"/>
      <c r="BC274" s="51"/>
      <c r="BD274" s="51"/>
      <c r="BE274" s="51"/>
      <c r="BF274" s="51"/>
      <c r="BG274" s="51"/>
      <c r="BH274" s="51"/>
      <c r="BI274" s="51"/>
      <c r="BJ274" s="51"/>
      <c r="BK274" s="51"/>
      <c r="BL274" s="51"/>
      <c r="BM274" s="51"/>
      <c r="BN274" s="51"/>
      <c r="BO274" s="51"/>
      <c r="BP274" s="51"/>
      <c r="BQ274" s="51"/>
      <c r="BR274" s="51"/>
      <c r="BS274" s="51"/>
      <c r="BT274" s="51"/>
      <c r="BU274" s="51"/>
      <c r="BV274" s="51"/>
      <c r="BW274" s="51"/>
      <c r="BX274" s="51"/>
      <c r="BY274" s="51"/>
      <c r="BZ274" s="51"/>
      <c r="CA274" s="51"/>
      <c r="CB274" s="51"/>
      <c r="CC274" s="51"/>
      <c r="CD274" s="51"/>
      <c r="CE274" s="51"/>
      <c r="CF274" s="51"/>
      <c r="CG274" s="51"/>
      <c r="CH274" s="51"/>
      <c r="CI274" s="51"/>
      <c r="CJ274" s="51"/>
      <c r="CK274" s="51"/>
      <c r="CL274" s="51"/>
      <c r="CM274" s="51"/>
      <c r="CN274" s="51"/>
      <c r="CO274" s="51"/>
      <c r="CP274" s="51"/>
      <c r="CQ274" s="51"/>
      <c r="CR274" s="51"/>
      <c r="CS274" s="51"/>
      <c r="CT274" s="51"/>
      <c r="CU274" s="51"/>
      <c r="CV274" s="51"/>
      <c r="CW274" s="51"/>
      <c r="CX274" s="51"/>
      <c r="CY274" s="51"/>
      <c r="CZ274" s="51"/>
      <c r="DA274" s="51"/>
      <c r="DB274" s="51"/>
      <c r="DC274" s="51"/>
      <c r="DD274" s="51"/>
      <c r="DE274" s="51"/>
      <c r="DF274" s="51"/>
      <c r="DG274" s="51"/>
      <c r="DH274" s="51"/>
      <c r="DI274" s="51"/>
      <c r="DJ274" s="51"/>
      <c r="DK274" s="51"/>
      <c r="DL274" s="51"/>
      <c r="DM274" s="51"/>
      <c r="DN274" s="51"/>
      <c r="DO274" s="51"/>
      <c r="DP274" s="51"/>
      <c r="DQ274" s="51"/>
      <c r="DR274" s="51"/>
      <c r="DS274" s="51"/>
      <c r="DT274" s="51"/>
      <c r="DU274" s="51"/>
      <c r="DV274" s="51"/>
      <c r="DW274" s="51"/>
      <c r="DX274" s="51"/>
      <c r="DY274" s="51"/>
      <c r="DZ274" s="51"/>
      <c r="EA274" s="51"/>
      <c r="EB274" s="51"/>
      <c r="EC274" s="51"/>
      <c r="ED274" s="51"/>
      <c r="EE274" s="51"/>
      <c r="EF274" s="51"/>
      <c r="EG274" s="51"/>
      <c r="EH274" s="51"/>
      <c r="EI274" s="51"/>
      <c r="EJ274" s="51"/>
      <c r="EK274" s="51"/>
      <c r="EL274" s="51"/>
      <c r="EM274" s="51"/>
      <c r="EN274" s="51"/>
      <c r="EO274" s="51"/>
      <c r="EP274" s="51"/>
      <c r="EQ274" s="51"/>
      <c r="ER274" s="51"/>
      <c r="ES274" s="51"/>
      <c r="ET274" s="51"/>
      <c r="EU274" s="51"/>
      <c r="EV274" s="51"/>
      <c r="EW274" s="51"/>
      <c r="EX274" s="51"/>
      <c r="EY274" s="51"/>
      <c r="EZ274" s="51"/>
      <c r="FA274" s="51"/>
      <c r="FB274" s="51"/>
      <c r="FC274" s="51"/>
      <c r="FD274" s="51"/>
      <c r="FE274" s="51"/>
      <c r="FF274" s="51"/>
      <c r="FG274" s="51"/>
      <c r="FH274" s="51"/>
      <c r="FI274" s="51"/>
      <c r="FJ274" s="51"/>
      <c r="FK274" s="51"/>
      <c r="FL274" s="51"/>
      <c r="FM274" s="51"/>
      <c r="FN274" s="51"/>
      <c r="FO274" s="51"/>
      <c r="FP274" s="51"/>
      <c r="FQ274" s="51"/>
      <c r="FR274" s="51"/>
      <c r="FS274" s="51"/>
      <c r="FT274" s="51"/>
      <c r="FU274" s="51"/>
      <c r="FV274" s="51"/>
      <c r="FW274" s="51"/>
      <c r="FX274" s="51"/>
      <c r="FY274" s="51"/>
      <c r="FZ274" s="51"/>
      <c r="GA274" s="51"/>
      <c r="GB274" s="51"/>
      <c r="GC274" s="51"/>
      <c r="GD274" s="51"/>
      <c r="GE274" s="51"/>
      <c r="GF274" s="51"/>
      <c r="GG274" s="51"/>
      <c r="GH274" s="51"/>
      <c r="GI274" s="51"/>
      <c r="GJ274" s="51"/>
      <c r="GK274" s="51"/>
      <c r="GL274" s="51"/>
      <c r="GM274" s="51"/>
      <c r="GN274" s="51"/>
      <c r="GO274" s="51"/>
      <c r="GP274" s="51"/>
      <c r="GQ274" s="51"/>
      <c r="GR274" s="51"/>
      <c r="GS274" s="51"/>
      <c r="GT274" s="51"/>
      <c r="GU274" s="51"/>
      <c r="GV274" s="51"/>
      <c r="GW274" s="51"/>
      <c r="GX274" s="51"/>
      <c r="GY274" s="51"/>
      <c r="GZ274" s="51"/>
      <c r="HA274" s="51"/>
      <c r="HB274" s="51"/>
      <c r="HC274" s="51"/>
      <c r="HD274" s="51"/>
      <c r="HE274" s="51"/>
      <c r="HF274" s="51"/>
      <c r="HG274" s="51"/>
      <c r="HH274" s="51"/>
      <c r="HI274" s="51"/>
      <c r="HJ274" s="51"/>
      <c r="HK274" s="51"/>
      <c r="HL274" s="51"/>
      <c r="HM274" s="51"/>
      <c r="HN274" s="51"/>
      <c r="HO274" s="51"/>
      <c r="HP274" s="51"/>
      <c r="HQ274" s="51"/>
      <c r="HR274" s="51"/>
      <c r="HS274" s="51"/>
      <c r="HT274" s="51"/>
      <c r="HU274" s="51"/>
      <c r="HV274" s="51"/>
      <c r="HW274" s="51"/>
    </row>
    <row r="275" spans="1:231" ht="28.5" customHeight="1" x14ac:dyDescent="0.2">
      <c r="A275" s="37" t="s">
        <v>408</v>
      </c>
      <c r="B275" s="25"/>
      <c r="C275" s="26" t="s">
        <v>141</v>
      </c>
      <c r="D275" s="19">
        <f>SUM(D276:D278)</f>
        <v>43252.315999999999</v>
      </c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  <c r="AX275" s="51"/>
      <c r="AY275" s="51"/>
      <c r="AZ275" s="51"/>
      <c r="BA275" s="51"/>
      <c r="BB275" s="51"/>
      <c r="BC275" s="51"/>
      <c r="BD275" s="51"/>
      <c r="BE275" s="51"/>
      <c r="BF275" s="51"/>
      <c r="BG275" s="51"/>
      <c r="BH275" s="51"/>
      <c r="BI275" s="51"/>
      <c r="BJ275" s="51"/>
      <c r="BK275" s="51"/>
      <c r="BL275" s="51"/>
      <c r="BM275" s="51"/>
      <c r="BN275" s="51"/>
      <c r="BO275" s="51"/>
      <c r="BP275" s="51"/>
      <c r="BQ275" s="51"/>
      <c r="BR275" s="51"/>
      <c r="BS275" s="51"/>
      <c r="BT275" s="51"/>
      <c r="BU275" s="51"/>
      <c r="BV275" s="51"/>
      <c r="BW275" s="51"/>
      <c r="BX275" s="51"/>
      <c r="BY275" s="51"/>
      <c r="BZ275" s="51"/>
      <c r="CA275" s="51"/>
      <c r="CB275" s="51"/>
      <c r="CC275" s="51"/>
      <c r="CD275" s="51"/>
      <c r="CE275" s="51"/>
      <c r="CF275" s="51"/>
      <c r="CG275" s="51"/>
      <c r="CH275" s="51"/>
      <c r="CI275" s="51"/>
      <c r="CJ275" s="51"/>
      <c r="CK275" s="51"/>
      <c r="CL275" s="51"/>
      <c r="CM275" s="51"/>
      <c r="CN275" s="51"/>
      <c r="CO275" s="51"/>
      <c r="CP275" s="51"/>
      <c r="CQ275" s="51"/>
      <c r="CR275" s="51"/>
      <c r="CS275" s="51"/>
      <c r="CT275" s="51"/>
      <c r="CU275" s="51"/>
      <c r="CV275" s="51"/>
      <c r="CW275" s="51"/>
      <c r="CX275" s="51"/>
      <c r="CY275" s="51"/>
      <c r="CZ275" s="51"/>
      <c r="DA275" s="51"/>
      <c r="DB275" s="51"/>
      <c r="DC275" s="51"/>
      <c r="DD275" s="51"/>
      <c r="DE275" s="51"/>
      <c r="DF275" s="51"/>
      <c r="DG275" s="51"/>
      <c r="DH275" s="51"/>
      <c r="DI275" s="51"/>
      <c r="DJ275" s="51"/>
      <c r="DK275" s="51"/>
      <c r="DL275" s="51"/>
      <c r="DM275" s="51"/>
      <c r="DN275" s="51"/>
      <c r="DO275" s="51"/>
      <c r="DP275" s="51"/>
      <c r="DQ275" s="51"/>
      <c r="DR275" s="51"/>
      <c r="DS275" s="51"/>
      <c r="DT275" s="51"/>
      <c r="DU275" s="51"/>
      <c r="DV275" s="51"/>
      <c r="DW275" s="51"/>
      <c r="DX275" s="51"/>
      <c r="DY275" s="51"/>
      <c r="DZ275" s="51"/>
      <c r="EA275" s="51"/>
      <c r="EB275" s="51"/>
      <c r="EC275" s="51"/>
      <c r="ED275" s="51"/>
      <c r="EE275" s="51"/>
      <c r="EF275" s="51"/>
      <c r="EG275" s="51"/>
      <c r="EH275" s="51"/>
      <c r="EI275" s="51"/>
      <c r="EJ275" s="51"/>
      <c r="EK275" s="51"/>
      <c r="EL275" s="51"/>
      <c r="EM275" s="51"/>
      <c r="EN275" s="51"/>
      <c r="EO275" s="51"/>
      <c r="EP275" s="51"/>
      <c r="EQ275" s="51"/>
      <c r="ER275" s="51"/>
      <c r="ES275" s="51"/>
      <c r="ET275" s="51"/>
      <c r="EU275" s="51"/>
      <c r="EV275" s="51"/>
      <c r="EW275" s="51"/>
      <c r="EX275" s="51"/>
      <c r="EY275" s="51"/>
      <c r="EZ275" s="51"/>
      <c r="FA275" s="51"/>
      <c r="FB275" s="51"/>
      <c r="FC275" s="51"/>
      <c r="FD275" s="51"/>
      <c r="FE275" s="51"/>
      <c r="FF275" s="51"/>
      <c r="FG275" s="51"/>
      <c r="FH275" s="51"/>
      <c r="FI275" s="51"/>
      <c r="FJ275" s="51"/>
      <c r="FK275" s="51"/>
      <c r="FL275" s="51"/>
      <c r="FM275" s="51"/>
      <c r="FN275" s="51"/>
      <c r="FO275" s="51"/>
      <c r="FP275" s="51"/>
      <c r="FQ275" s="51"/>
      <c r="FR275" s="51"/>
      <c r="FS275" s="51"/>
      <c r="FT275" s="51"/>
      <c r="FU275" s="51"/>
      <c r="FV275" s="51"/>
      <c r="FW275" s="51"/>
      <c r="FX275" s="51"/>
      <c r="FY275" s="51"/>
      <c r="FZ275" s="51"/>
      <c r="GA275" s="51"/>
      <c r="GB275" s="51"/>
      <c r="GC275" s="51"/>
      <c r="GD275" s="51"/>
      <c r="GE275" s="51"/>
      <c r="GF275" s="51"/>
      <c r="GG275" s="51"/>
      <c r="GH275" s="51"/>
      <c r="GI275" s="51"/>
      <c r="GJ275" s="51"/>
      <c r="GK275" s="51"/>
      <c r="GL275" s="51"/>
      <c r="GM275" s="51"/>
      <c r="GN275" s="51"/>
      <c r="GO275" s="51"/>
      <c r="GP275" s="51"/>
      <c r="GQ275" s="51"/>
      <c r="GR275" s="51"/>
      <c r="GS275" s="51"/>
      <c r="GT275" s="51"/>
      <c r="GU275" s="51"/>
      <c r="GV275" s="51"/>
      <c r="GW275" s="51"/>
      <c r="GX275" s="51"/>
      <c r="GY275" s="51"/>
      <c r="GZ275" s="51"/>
      <c r="HA275" s="51"/>
      <c r="HB275" s="51"/>
      <c r="HC275" s="51"/>
      <c r="HD275" s="51"/>
      <c r="HE275" s="51"/>
      <c r="HF275" s="51"/>
      <c r="HG275" s="51"/>
      <c r="HH275" s="51"/>
      <c r="HI275" s="51"/>
      <c r="HJ275" s="51"/>
      <c r="HK275" s="51"/>
      <c r="HL275" s="51"/>
      <c r="HM275" s="51"/>
      <c r="HN275" s="51"/>
      <c r="HO275" s="51"/>
      <c r="HP275" s="51"/>
      <c r="HQ275" s="51"/>
      <c r="HR275" s="51"/>
      <c r="HS275" s="51"/>
      <c r="HT275" s="51"/>
      <c r="HU275" s="51"/>
      <c r="HV275" s="51"/>
      <c r="HW275" s="51"/>
    </row>
    <row r="276" spans="1:231" ht="15" customHeight="1" x14ac:dyDescent="0.2">
      <c r="A276" s="37"/>
      <c r="B276" s="25" t="s">
        <v>287</v>
      </c>
      <c r="C276" s="26" t="s">
        <v>288</v>
      </c>
      <c r="D276" s="19">
        <v>3192.6614199999999</v>
      </c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51"/>
      <c r="AU276" s="51"/>
      <c r="AV276" s="51"/>
      <c r="AW276" s="51"/>
      <c r="AX276" s="51"/>
      <c r="AY276" s="51"/>
      <c r="AZ276" s="51"/>
      <c r="BA276" s="51"/>
      <c r="BB276" s="51"/>
      <c r="BC276" s="51"/>
      <c r="BD276" s="51"/>
      <c r="BE276" s="51"/>
      <c r="BF276" s="51"/>
      <c r="BG276" s="51"/>
      <c r="BH276" s="51"/>
      <c r="BI276" s="51"/>
      <c r="BJ276" s="51"/>
      <c r="BK276" s="51"/>
      <c r="BL276" s="51"/>
      <c r="BM276" s="51"/>
      <c r="BN276" s="51"/>
      <c r="BO276" s="51"/>
      <c r="BP276" s="51"/>
      <c r="BQ276" s="51"/>
      <c r="BR276" s="51"/>
      <c r="BS276" s="51"/>
      <c r="BT276" s="51"/>
      <c r="BU276" s="51"/>
      <c r="BV276" s="51"/>
      <c r="BW276" s="51"/>
      <c r="BX276" s="51"/>
      <c r="BY276" s="51"/>
      <c r="BZ276" s="51"/>
      <c r="CA276" s="51"/>
      <c r="CB276" s="51"/>
      <c r="CC276" s="51"/>
      <c r="CD276" s="51"/>
      <c r="CE276" s="51"/>
      <c r="CF276" s="51"/>
      <c r="CG276" s="51"/>
      <c r="CH276" s="51"/>
      <c r="CI276" s="51"/>
      <c r="CJ276" s="51"/>
      <c r="CK276" s="51"/>
      <c r="CL276" s="51"/>
      <c r="CM276" s="51"/>
      <c r="CN276" s="51"/>
      <c r="CO276" s="51"/>
      <c r="CP276" s="51"/>
      <c r="CQ276" s="51"/>
      <c r="CR276" s="51"/>
      <c r="CS276" s="51"/>
      <c r="CT276" s="51"/>
      <c r="CU276" s="51"/>
      <c r="CV276" s="51"/>
      <c r="CW276" s="51"/>
      <c r="CX276" s="51"/>
      <c r="CY276" s="51"/>
      <c r="CZ276" s="51"/>
      <c r="DA276" s="51"/>
      <c r="DB276" s="51"/>
      <c r="DC276" s="51"/>
      <c r="DD276" s="51"/>
      <c r="DE276" s="51"/>
      <c r="DF276" s="51"/>
      <c r="DG276" s="51"/>
      <c r="DH276" s="51"/>
      <c r="DI276" s="51"/>
      <c r="DJ276" s="51"/>
      <c r="DK276" s="51"/>
      <c r="DL276" s="51"/>
      <c r="DM276" s="51"/>
      <c r="DN276" s="51"/>
      <c r="DO276" s="51"/>
      <c r="DP276" s="51"/>
      <c r="DQ276" s="51"/>
      <c r="DR276" s="51"/>
      <c r="DS276" s="51"/>
      <c r="DT276" s="51"/>
      <c r="DU276" s="51"/>
      <c r="DV276" s="51"/>
      <c r="DW276" s="51"/>
      <c r="DX276" s="51"/>
      <c r="DY276" s="51"/>
      <c r="DZ276" s="51"/>
      <c r="EA276" s="51"/>
      <c r="EB276" s="51"/>
      <c r="EC276" s="51"/>
      <c r="ED276" s="51"/>
      <c r="EE276" s="51"/>
      <c r="EF276" s="51"/>
      <c r="EG276" s="51"/>
      <c r="EH276" s="51"/>
      <c r="EI276" s="51"/>
      <c r="EJ276" s="51"/>
      <c r="EK276" s="51"/>
      <c r="EL276" s="51"/>
      <c r="EM276" s="51"/>
      <c r="EN276" s="51"/>
      <c r="EO276" s="51"/>
      <c r="EP276" s="51"/>
      <c r="EQ276" s="51"/>
      <c r="ER276" s="51"/>
      <c r="ES276" s="51"/>
      <c r="ET276" s="51"/>
      <c r="EU276" s="51"/>
      <c r="EV276" s="51"/>
      <c r="EW276" s="51"/>
      <c r="EX276" s="51"/>
      <c r="EY276" s="51"/>
      <c r="EZ276" s="51"/>
      <c r="FA276" s="51"/>
      <c r="FB276" s="51"/>
      <c r="FC276" s="51"/>
      <c r="FD276" s="51"/>
      <c r="FE276" s="51"/>
      <c r="FF276" s="51"/>
      <c r="FG276" s="51"/>
      <c r="FH276" s="51"/>
      <c r="FI276" s="51"/>
      <c r="FJ276" s="51"/>
      <c r="FK276" s="51"/>
      <c r="FL276" s="51"/>
      <c r="FM276" s="51"/>
      <c r="FN276" s="51"/>
      <c r="FO276" s="51"/>
      <c r="FP276" s="51"/>
      <c r="FQ276" s="51"/>
      <c r="FR276" s="51"/>
      <c r="FS276" s="51"/>
      <c r="FT276" s="51"/>
      <c r="FU276" s="51"/>
      <c r="FV276" s="51"/>
      <c r="FW276" s="51"/>
      <c r="FX276" s="51"/>
      <c r="FY276" s="51"/>
      <c r="FZ276" s="51"/>
      <c r="GA276" s="51"/>
      <c r="GB276" s="51"/>
      <c r="GC276" s="51"/>
      <c r="GD276" s="51"/>
      <c r="GE276" s="51"/>
      <c r="GF276" s="51"/>
      <c r="GG276" s="51"/>
      <c r="GH276" s="51"/>
      <c r="GI276" s="51"/>
      <c r="GJ276" s="51"/>
      <c r="GK276" s="51"/>
      <c r="GL276" s="51"/>
      <c r="GM276" s="51"/>
      <c r="GN276" s="51"/>
      <c r="GO276" s="51"/>
      <c r="GP276" s="51"/>
      <c r="GQ276" s="51"/>
      <c r="GR276" s="51"/>
      <c r="GS276" s="51"/>
      <c r="GT276" s="51"/>
      <c r="GU276" s="51"/>
      <c r="GV276" s="51"/>
      <c r="GW276" s="51"/>
      <c r="GX276" s="51"/>
      <c r="GY276" s="51"/>
      <c r="GZ276" s="51"/>
      <c r="HA276" s="51"/>
      <c r="HB276" s="51"/>
      <c r="HC276" s="51"/>
      <c r="HD276" s="51"/>
      <c r="HE276" s="51"/>
      <c r="HF276" s="51"/>
      <c r="HG276" s="51"/>
      <c r="HH276" s="51"/>
      <c r="HI276" s="51"/>
      <c r="HJ276" s="51"/>
      <c r="HK276" s="51"/>
      <c r="HL276" s="51"/>
      <c r="HM276" s="51"/>
      <c r="HN276" s="51"/>
      <c r="HO276" s="51"/>
      <c r="HP276" s="51"/>
      <c r="HQ276" s="51"/>
      <c r="HR276" s="51"/>
      <c r="HS276" s="51"/>
      <c r="HT276" s="51"/>
      <c r="HU276" s="51"/>
      <c r="HV276" s="51"/>
      <c r="HW276" s="51"/>
    </row>
    <row r="277" spans="1:231" ht="28.5" customHeight="1" x14ac:dyDescent="0.2">
      <c r="A277" s="37"/>
      <c r="B277" s="25" t="s">
        <v>298</v>
      </c>
      <c r="C277" s="26" t="s">
        <v>299</v>
      </c>
      <c r="D277" s="19">
        <v>12114.872369999999</v>
      </c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51"/>
      <c r="AU277" s="51"/>
      <c r="AV277" s="51"/>
      <c r="AW277" s="51"/>
      <c r="AX277" s="51"/>
      <c r="AY277" s="51"/>
      <c r="AZ277" s="51"/>
      <c r="BA277" s="51"/>
      <c r="BB277" s="51"/>
      <c r="BC277" s="51"/>
      <c r="BD277" s="51"/>
      <c r="BE277" s="51"/>
      <c r="BF277" s="51"/>
      <c r="BG277" s="51"/>
      <c r="BH277" s="51"/>
      <c r="BI277" s="51"/>
      <c r="BJ277" s="51"/>
      <c r="BK277" s="51"/>
      <c r="BL277" s="51"/>
      <c r="BM277" s="51"/>
      <c r="BN277" s="51"/>
      <c r="BO277" s="51"/>
      <c r="BP277" s="51"/>
      <c r="BQ277" s="51"/>
      <c r="BR277" s="51"/>
      <c r="BS277" s="51"/>
      <c r="BT277" s="51"/>
      <c r="BU277" s="51"/>
      <c r="BV277" s="51"/>
      <c r="BW277" s="51"/>
      <c r="BX277" s="51"/>
      <c r="BY277" s="51"/>
      <c r="BZ277" s="51"/>
      <c r="CA277" s="51"/>
      <c r="CB277" s="51"/>
      <c r="CC277" s="51"/>
      <c r="CD277" s="51"/>
      <c r="CE277" s="51"/>
      <c r="CF277" s="51"/>
      <c r="CG277" s="51"/>
      <c r="CH277" s="51"/>
      <c r="CI277" s="51"/>
      <c r="CJ277" s="51"/>
      <c r="CK277" s="51"/>
      <c r="CL277" s="51"/>
      <c r="CM277" s="51"/>
      <c r="CN277" s="51"/>
      <c r="CO277" s="51"/>
      <c r="CP277" s="51"/>
      <c r="CQ277" s="51"/>
      <c r="CR277" s="51"/>
      <c r="CS277" s="51"/>
      <c r="CT277" s="51"/>
      <c r="CU277" s="51"/>
      <c r="CV277" s="51"/>
      <c r="CW277" s="51"/>
      <c r="CX277" s="51"/>
      <c r="CY277" s="51"/>
      <c r="CZ277" s="51"/>
      <c r="DA277" s="51"/>
      <c r="DB277" s="51"/>
      <c r="DC277" s="51"/>
      <c r="DD277" s="51"/>
      <c r="DE277" s="51"/>
      <c r="DF277" s="51"/>
      <c r="DG277" s="51"/>
      <c r="DH277" s="51"/>
      <c r="DI277" s="51"/>
      <c r="DJ277" s="51"/>
      <c r="DK277" s="51"/>
      <c r="DL277" s="51"/>
      <c r="DM277" s="51"/>
      <c r="DN277" s="51"/>
      <c r="DO277" s="51"/>
      <c r="DP277" s="51"/>
      <c r="DQ277" s="51"/>
      <c r="DR277" s="51"/>
      <c r="DS277" s="51"/>
      <c r="DT277" s="51"/>
      <c r="DU277" s="51"/>
      <c r="DV277" s="51"/>
      <c r="DW277" s="51"/>
      <c r="DX277" s="51"/>
      <c r="DY277" s="51"/>
      <c r="DZ277" s="51"/>
      <c r="EA277" s="51"/>
      <c r="EB277" s="51"/>
      <c r="EC277" s="51"/>
      <c r="ED277" s="51"/>
      <c r="EE277" s="51"/>
      <c r="EF277" s="51"/>
      <c r="EG277" s="51"/>
      <c r="EH277" s="51"/>
      <c r="EI277" s="51"/>
      <c r="EJ277" s="51"/>
      <c r="EK277" s="51"/>
      <c r="EL277" s="51"/>
      <c r="EM277" s="51"/>
      <c r="EN277" s="51"/>
      <c r="EO277" s="51"/>
      <c r="EP277" s="51"/>
      <c r="EQ277" s="51"/>
      <c r="ER277" s="51"/>
      <c r="ES277" s="51"/>
      <c r="ET277" s="51"/>
      <c r="EU277" s="51"/>
      <c r="EV277" s="51"/>
      <c r="EW277" s="51"/>
      <c r="EX277" s="51"/>
      <c r="EY277" s="51"/>
      <c r="EZ277" s="51"/>
      <c r="FA277" s="51"/>
      <c r="FB277" s="51"/>
      <c r="FC277" s="51"/>
      <c r="FD277" s="51"/>
      <c r="FE277" s="51"/>
      <c r="FF277" s="51"/>
      <c r="FG277" s="51"/>
      <c r="FH277" s="51"/>
      <c r="FI277" s="51"/>
      <c r="FJ277" s="51"/>
      <c r="FK277" s="51"/>
      <c r="FL277" s="51"/>
      <c r="FM277" s="51"/>
      <c r="FN277" s="51"/>
      <c r="FO277" s="51"/>
      <c r="FP277" s="51"/>
      <c r="FQ277" s="51"/>
      <c r="FR277" s="51"/>
      <c r="FS277" s="51"/>
      <c r="FT277" s="51"/>
      <c r="FU277" s="51"/>
      <c r="FV277" s="51"/>
      <c r="FW277" s="51"/>
      <c r="FX277" s="51"/>
      <c r="FY277" s="51"/>
      <c r="FZ277" s="51"/>
      <c r="GA277" s="51"/>
      <c r="GB277" s="51"/>
      <c r="GC277" s="51"/>
      <c r="GD277" s="51"/>
      <c r="GE277" s="51"/>
      <c r="GF277" s="51"/>
      <c r="GG277" s="51"/>
      <c r="GH277" s="51"/>
      <c r="GI277" s="51"/>
      <c r="GJ277" s="51"/>
      <c r="GK277" s="51"/>
      <c r="GL277" s="51"/>
      <c r="GM277" s="51"/>
      <c r="GN277" s="51"/>
      <c r="GO277" s="51"/>
      <c r="GP277" s="51"/>
      <c r="GQ277" s="51"/>
      <c r="GR277" s="51"/>
      <c r="GS277" s="51"/>
      <c r="GT277" s="51"/>
      <c r="GU277" s="51"/>
      <c r="GV277" s="51"/>
      <c r="GW277" s="51"/>
      <c r="GX277" s="51"/>
      <c r="GY277" s="51"/>
      <c r="GZ277" s="51"/>
      <c r="HA277" s="51"/>
      <c r="HB277" s="51"/>
      <c r="HC277" s="51"/>
      <c r="HD277" s="51"/>
      <c r="HE277" s="51"/>
      <c r="HF277" s="51"/>
      <c r="HG277" s="51"/>
      <c r="HH277" s="51"/>
      <c r="HI277" s="51"/>
      <c r="HJ277" s="51"/>
      <c r="HK277" s="51"/>
      <c r="HL277" s="51"/>
      <c r="HM277" s="51"/>
      <c r="HN277" s="51"/>
      <c r="HO277" s="51"/>
      <c r="HP277" s="51"/>
      <c r="HQ277" s="51"/>
      <c r="HR277" s="51"/>
      <c r="HS277" s="51"/>
      <c r="HT277" s="51"/>
      <c r="HU277" s="51"/>
      <c r="HV277" s="51"/>
      <c r="HW277" s="51"/>
    </row>
    <row r="278" spans="1:231" ht="15.75" customHeight="1" x14ac:dyDescent="0.2">
      <c r="A278" s="37"/>
      <c r="B278" s="25" t="s">
        <v>293</v>
      </c>
      <c r="C278" s="26" t="s">
        <v>294</v>
      </c>
      <c r="D278" s="19">
        <v>27944.782210000001</v>
      </c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51"/>
      <c r="AU278" s="51"/>
      <c r="AV278" s="51"/>
      <c r="AW278" s="51"/>
      <c r="AX278" s="51"/>
      <c r="AY278" s="51"/>
      <c r="AZ278" s="51"/>
      <c r="BA278" s="51"/>
      <c r="BB278" s="51"/>
      <c r="BC278" s="51"/>
      <c r="BD278" s="51"/>
      <c r="BE278" s="51"/>
      <c r="BF278" s="51"/>
      <c r="BG278" s="51"/>
      <c r="BH278" s="51"/>
      <c r="BI278" s="51"/>
      <c r="BJ278" s="51"/>
      <c r="BK278" s="51"/>
      <c r="BL278" s="51"/>
      <c r="BM278" s="51"/>
      <c r="BN278" s="51"/>
      <c r="BO278" s="51"/>
      <c r="BP278" s="51"/>
      <c r="BQ278" s="51"/>
      <c r="BR278" s="51"/>
      <c r="BS278" s="51"/>
      <c r="BT278" s="51"/>
      <c r="BU278" s="51"/>
      <c r="BV278" s="51"/>
      <c r="BW278" s="51"/>
      <c r="BX278" s="51"/>
      <c r="BY278" s="51"/>
      <c r="BZ278" s="51"/>
      <c r="CA278" s="51"/>
      <c r="CB278" s="51"/>
      <c r="CC278" s="51"/>
      <c r="CD278" s="51"/>
      <c r="CE278" s="51"/>
      <c r="CF278" s="51"/>
      <c r="CG278" s="51"/>
      <c r="CH278" s="51"/>
      <c r="CI278" s="51"/>
      <c r="CJ278" s="51"/>
      <c r="CK278" s="51"/>
      <c r="CL278" s="51"/>
      <c r="CM278" s="51"/>
      <c r="CN278" s="51"/>
      <c r="CO278" s="51"/>
      <c r="CP278" s="51"/>
      <c r="CQ278" s="51"/>
      <c r="CR278" s="51"/>
      <c r="CS278" s="51"/>
      <c r="CT278" s="51"/>
      <c r="CU278" s="51"/>
      <c r="CV278" s="51"/>
      <c r="CW278" s="51"/>
      <c r="CX278" s="51"/>
      <c r="CY278" s="51"/>
      <c r="CZ278" s="51"/>
      <c r="DA278" s="51"/>
      <c r="DB278" s="51"/>
      <c r="DC278" s="51"/>
      <c r="DD278" s="51"/>
      <c r="DE278" s="51"/>
      <c r="DF278" s="51"/>
      <c r="DG278" s="51"/>
      <c r="DH278" s="51"/>
      <c r="DI278" s="51"/>
      <c r="DJ278" s="51"/>
      <c r="DK278" s="51"/>
      <c r="DL278" s="51"/>
      <c r="DM278" s="51"/>
      <c r="DN278" s="51"/>
      <c r="DO278" s="51"/>
      <c r="DP278" s="51"/>
      <c r="DQ278" s="51"/>
      <c r="DR278" s="51"/>
      <c r="DS278" s="51"/>
      <c r="DT278" s="51"/>
      <c r="DU278" s="51"/>
      <c r="DV278" s="51"/>
      <c r="DW278" s="51"/>
      <c r="DX278" s="51"/>
      <c r="DY278" s="51"/>
      <c r="DZ278" s="51"/>
      <c r="EA278" s="51"/>
      <c r="EB278" s="51"/>
      <c r="EC278" s="51"/>
      <c r="ED278" s="51"/>
      <c r="EE278" s="51"/>
      <c r="EF278" s="51"/>
      <c r="EG278" s="51"/>
      <c r="EH278" s="51"/>
      <c r="EI278" s="51"/>
      <c r="EJ278" s="51"/>
      <c r="EK278" s="51"/>
      <c r="EL278" s="51"/>
      <c r="EM278" s="51"/>
      <c r="EN278" s="51"/>
      <c r="EO278" s="51"/>
      <c r="EP278" s="51"/>
      <c r="EQ278" s="51"/>
      <c r="ER278" s="51"/>
      <c r="ES278" s="51"/>
      <c r="ET278" s="51"/>
      <c r="EU278" s="51"/>
      <c r="EV278" s="51"/>
      <c r="EW278" s="51"/>
      <c r="EX278" s="51"/>
      <c r="EY278" s="51"/>
      <c r="EZ278" s="51"/>
      <c r="FA278" s="51"/>
      <c r="FB278" s="51"/>
      <c r="FC278" s="51"/>
      <c r="FD278" s="51"/>
      <c r="FE278" s="51"/>
      <c r="FF278" s="51"/>
      <c r="FG278" s="51"/>
      <c r="FH278" s="51"/>
      <c r="FI278" s="51"/>
      <c r="FJ278" s="51"/>
      <c r="FK278" s="51"/>
      <c r="FL278" s="51"/>
      <c r="FM278" s="51"/>
      <c r="FN278" s="51"/>
      <c r="FO278" s="51"/>
      <c r="FP278" s="51"/>
      <c r="FQ278" s="51"/>
      <c r="FR278" s="51"/>
      <c r="FS278" s="51"/>
      <c r="FT278" s="51"/>
      <c r="FU278" s="51"/>
      <c r="FV278" s="51"/>
      <c r="FW278" s="51"/>
      <c r="FX278" s="51"/>
      <c r="FY278" s="51"/>
      <c r="FZ278" s="51"/>
      <c r="GA278" s="51"/>
      <c r="GB278" s="51"/>
      <c r="GC278" s="51"/>
      <c r="GD278" s="51"/>
      <c r="GE278" s="51"/>
      <c r="GF278" s="51"/>
      <c r="GG278" s="51"/>
      <c r="GH278" s="51"/>
      <c r="GI278" s="51"/>
      <c r="GJ278" s="51"/>
      <c r="GK278" s="51"/>
      <c r="GL278" s="51"/>
      <c r="GM278" s="51"/>
      <c r="GN278" s="51"/>
      <c r="GO278" s="51"/>
      <c r="GP278" s="51"/>
      <c r="GQ278" s="51"/>
      <c r="GR278" s="51"/>
      <c r="GS278" s="51"/>
      <c r="GT278" s="51"/>
      <c r="GU278" s="51"/>
      <c r="GV278" s="51"/>
      <c r="GW278" s="51"/>
      <c r="GX278" s="51"/>
      <c r="GY278" s="51"/>
      <c r="GZ278" s="51"/>
      <c r="HA278" s="51"/>
      <c r="HB278" s="51"/>
      <c r="HC278" s="51"/>
      <c r="HD278" s="51"/>
      <c r="HE278" s="51"/>
      <c r="HF278" s="51"/>
      <c r="HG278" s="51"/>
      <c r="HH278" s="51"/>
      <c r="HI278" s="51"/>
      <c r="HJ278" s="51"/>
      <c r="HK278" s="51"/>
      <c r="HL278" s="51"/>
      <c r="HM278" s="51"/>
      <c r="HN278" s="51"/>
      <c r="HO278" s="51"/>
      <c r="HP278" s="51"/>
      <c r="HQ278" s="51"/>
      <c r="HR278" s="51"/>
      <c r="HS278" s="51"/>
      <c r="HT278" s="51"/>
      <c r="HU278" s="51"/>
      <c r="HV278" s="51"/>
      <c r="HW278" s="51"/>
    </row>
    <row r="279" spans="1:231" ht="28.5" customHeight="1" x14ac:dyDescent="0.2">
      <c r="A279" s="37" t="s">
        <v>409</v>
      </c>
      <c r="B279" s="25"/>
      <c r="C279" s="26" t="s">
        <v>142</v>
      </c>
      <c r="D279" s="19">
        <f>SUM(D280:D281)</f>
        <v>1123.1821100000002</v>
      </c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0"/>
      <c r="BD279" s="40"/>
      <c r="BE279" s="40"/>
      <c r="BF279" s="40"/>
      <c r="BG279" s="40"/>
      <c r="BH279" s="40"/>
      <c r="BI279" s="40"/>
      <c r="BJ279" s="40"/>
      <c r="BK279" s="40"/>
      <c r="BL279" s="40"/>
      <c r="BM279" s="40"/>
      <c r="BN279" s="40"/>
      <c r="BO279" s="40"/>
      <c r="BP279" s="40"/>
      <c r="BQ279" s="40"/>
      <c r="BR279" s="40"/>
      <c r="BS279" s="40"/>
      <c r="BT279" s="40"/>
      <c r="BU279" s="40"/>
      <c r="BV279" s="40"/>
      <c r="BW279" s="40"/>
      <c r="BX279" s="40"/>
      <c r="BY279" s="40"/>
      <c r="BZ279" s="40"/>
      <c r="CA279" s="40"/>
      <c r="CB279" s="40"/>
      <c r="CC279" s="40"/>
      <c r="CD279" s="40"/>
      <c r="CE279" s="40"/>
      <c r="CF279" s="40"/>
      <c r="CG279" s="40"/>
      <c r="CH279" s="40"/>
      <c r="CI279" s="40"/>
      <c r="CJ279" s="40"/>
      <c r="CK279" s="40"/>
      <c r="CL279" s="40"/>
      <c r="CM279" s="40"/>
      <c r="CN279" s="40"/>
      <c r="CO279" s="40"/>
      <c r="CP279" s="40"/>
      <c r="CQ279" s="40"/>
      <c r="CR279" s="40"/>
      <c r="CS279" s="40"/>
      <c r="CT279" s="40"/>
      <c r="CU279" s="40"/>
      <c r="CV279" s="40"/>
      <c r="CW279" s="40"/>
      <c r="CX279" s="40"/>
      <c r="CY279" s="40"/>
      <c r="CZ279" s="40"/>
      <c r="DA279" s="40"/>
      <c r="DB279" s="40"/>
      <c r="DC279" s="40"/>
      <c r="DD279" s="40"/>
      <c r="DE279" s="40"/>
      <c r="DF279" s="40"/>
      <c r="DG279" s="40"/>
      <c r="DH279" s="40"/>
      <c r="DI279" s="40"/>
      <c r="DJ279" s="40"/>
      <c r="DK279" s="40"/>
      <c r="DL279" s="40"/>
      <c r="DM279" s="40"/>
      <c r="DN279" s="40"/>
      <c r="DO279" s="40"/>
      <c r="DP279" s="40"/>
      <c r="DQ279" s="40"/>
      <c r="DR279" s="40"/>
      <c r="DS279" s="40"/>
      <c r="DT279" s="40"/>
      <c r="DU279" s="40"/>
      <c r="DV279" s="40"/>
      <c r="DW279" s="40"/>
      <c r="DX279" s="40"/>
      <c r="DY279" s="40"/>
      <c r="DZ279" s="40"/>
      <c r="EA279" s="40"/>
      <c r="EB279" s="40"/>
      <c r="EC279" s="40"/>
      <c r="ED279" s="40"/>
      <c r="EE279" s="40"/>
      <c r="EF279" s="40"/>
      <c r="EG279" s="40"/>
      <c r="EH279" s="40"/>
      <c r="EI279" s="40"/>
      <c r="EJ279" s="40"/>
      <c r="EK279" s="40"/>
      <c r="EL279" s="40"/>
      <c r="EM279" s="40"/>
      <c r="EN279" s="40"/>
      <c r="EO279" s="40"/>
      <c r="EP279" s="40"/>
      <c r="EQ279" s="40"/>
      <c r="ER279" s="40"/>
      <c r="ES279" s="40"/>
      <c r="ET279" s="40"/>
      <c r="EU279" s="40"/>
      <c r="EV279" s="40"/>
      <c r="EW279" s="40"/>
      <c r="EX279" s="40"/>
      <c r="EY279" s="40"/>
      <c r="EZ279" s="40"/>
      <c r="FA279" s="40"/>
      <c r="FB279" s="40"/>
      <c r="FC279" s="40"/>
      <c r="FD279" s="40"/>
      <c r="FE279" s="40"/>
      <c r="FF279" s="40"/>
      <c r="FG279" s="40"/>
      <c r="FH279" s="40"/>
      <c r="FI279" s="40"/>
      <c r="FJ279" s="40"/>
      <c r="FK279" s="40"/>
      <c r="FL279" s="40"/>
      <c r="FM279" s="40"/>
      <c r="FN279" s="40"/>
      <c r="FO279" s="40"/>
      <c r="FP279" s="40"/>
      <c r="FQ279" s="40"/>
      <c r="FR279" s="40"/>
      <c r="FS279" s="40"/>
      <c r="FT279" s="40"/>
      <c r="FU279" s="40"/>
      <c r="FV279" s="40"/>
      <c r="FW279" s="40"/>
      <c r="FX279" s="40"/>
      <c r="FY279" s="40"/>
      <c r="FZ279" s="40"/>
      <c r="GA279" s="40"/>
      <c r="GB279" s="40"/>
      <c r="GC279" s="40"/>
      <c r="GD279" s="40"/>
      <c r="GE279" s="40"/>
      <c r="GF279" s="40"/>
      <c r="GG279" s="40"/>
      <c r="GH279" s="40"/>
      <c r="GI279" s="40"/>
      <c r="GJ279" s="40"/>
      <c r="GK279" s="40"/>
      <c r="GL279" s="40"/>
      <c r="GM279" s="40"/>
      <c r="GN279" s="40"/>
      <c r="GO279" s="40"/>
      <c r="GP279" s="40"/>
      <c r="GQ279" s="40"/>
      <c r="GR279" s="40"/>
      <c r="GS279" s="40"/>
      <c r="GT279" s="40"/>
      <c r="GU279" s="40"/>
      <c r="GV279" s="40"/>
      <c r="GW279" s="40"/>
      <c r="GX279" s="40"/>
      <c r="GY279" s="40"/>
      <c r="GZ279" s="40"/>
      <c r="HA279" s="40"/>
      <c r="HB279" s="40"/>
      <c r="HC279" s="40"/>
      <c r="HD279" s="40"/>
      <c r="HE279" s="40"/>
      <c r="HF279" s="40"/>
      <c r="HG279" s="40"/>
      <c r="HH279" s="40"/>
      <c r="HI279" s="40"/>
      <c r="HJ279" s="40"/>
      <c r="HK279" s="40"/>
      <c r="HL279" s="40"/>
      <c r="HM279" s="40"/>
      <c r="HN279" s="40"/>
      <c r="HO279" s="40"/>
      <c r="HP279" s="40"/>
      <c r="HQ279" s="40"/>
      <c r="HR279" s="40"/>
      <c r="HS279" s="40"/>
      <c r="HT279" s="40"/>
      <c r="HU279" s="40"/>
      <c r="HV279" s="40"/>
      <c r="HW279" s="40"/>
    </row>
    <row r="280" spans="1:231" ht="15" customHeight="1" x14ac:dyDescent="0.2">
      <c r="A280" s="37"/>
      <c r="B280" s="25" t="s">
        <v>287</v>
      </c>
      <c r="C280" s="26" t="s">
        <v>288</v>
      </c>
      <c r="D280" s="19">
        <v>72.995729999999995</v>
      </c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0"/>
      <c r="BD280" s="40"/>
      <c r="BE280" s="40"/>
      <c r="BF280" s="40"/>
      <c r="BG280" s="40"/>
      <c r="BH280" s="40"/>
      <c r="BI280" s="40"/>
      <c r="BJ280" s="40"/>
      <c r="BK280" s="40"/>
      <c r="BL280" s="40"/>
      <c r="BM280" s="40"/>
      <c r="BN280" s="40"/>
      <c r="BO280" s="40"/>
      <c r="BP280" s="40"/>
      <c r="BQ280" s="40"/>
      <c r="BR280" s="40"/>
      <c r="BS280" s="40"/>
      <c r="BT280" s="40"/>
      <c r="BU280" s="40"/>
      <c r="BV280" s="40"/>
      <c r="BW280" s="40"/>
      <c r="BX280" s="40"/>
      <c r="BY280" s="40"/>
      <c r="BZ280" s="40"/>
      <c r="CA280" s="40"/>
      <c r="CB280" s="40"/>
      <c r="CC280" s="40"/>
      <c r="CD280" s="40"/>
      <c r="CE280" s="40"/>
      <c r="CF280" s="40"/>
      <c r="CG280" s="40"/>
      <c r="CH280" s="40"/>
      <c r="CI280" s="40"/>
      <c r="CJ280" s="40"/>
      <c r="CK280" s="40"/>
      <c r="CL280" s="40"/>
      <c r="CM280" s="40"/>
      <c r="CN280" s="40"/>
      <c r="CO280" s="40"/>
      <c r="CP280" s="40"/>
      <c r="CQ280" s="40"/>
      <c r="CR280" s="40"/>
      <c r="CS280" s="40"/>
      <c r="CT280" s="40"/>
      <c r="CU280" s="40"/>
      <c r="CV280" s="40"/>
      <c r="CW280" s="40"/>
      <c r="CX280" s="40"/>
      <c r="CY280" s="40"/>
      <c r="CZ280" s="40"/>
      <c r="DA280" s="40"/>
      <c r="DB280" s="40"/>
      <c r="DC280" s="40"/>
      <c r="DD280" s="40"/>
      <c r="DE280" s="40"/>
      <c r="DF280" s="40"/>
      <c r="DG280" s="40"/>
      <c r="DH280" s="40"/>
      <c r="DI280" s="40"/>
      <c r="DJ280" s="40"/>
      <c r="DK280" s="40"/>
      <c r="DL280" s="40"/>
      <c r="DM280" s="40"/>
      <c r="DN280" s="40"/>
      <c r="DO280" s="40"/>
      <c r="DP280" s="40"/>
      <c r="DQ280" s="40"/>
      <c r="DR280" s="40"/>
      <c r="DS280" s="40"/>
      <c r="DT280" s="40"/>
      <c r="DU280" s="40"/>
      <c r="DV280" s="40"/>
      <c r="DW280" s="40"/>
      <c r="DX280" s="40"/>
      <c r="DY280" s="40"/>
      <c r="DZ280" s="40"/>
      <c r="EA280" s="40"/>
      <c r="EB280" s="40"/>
      <c r="EC280" s="40"/>
      <c r="ED280" s="40"/>
      <c r="EE280" s="40"/>
      <c r="EF280" s="40"/>
      <c r="EG280" s="40"/>
      <c r="EH280" s="40"/>
      <c r="EI280" s="40"/>
      <c r="EJ280" s="40"/>
      <c r="EK280" s="40"/>
      <c r="EL280" s="40"/>
      <c r="EM280" s="40"/>
      <c r="EN280" s="40"/>
      <c r="EO280" s="40"/>
      <c r="EP280" s="40"/>
      <c r="EQ280" s="40"/>
      <c r="ER280" s="40"/>
      <c r="ES280" s="40"/>
      <c r="ET280" s="40"/>
      <c r="EU280" s="40"/>
      <c r="EV280" s="40"/>
      <c r="EW280" s="40"/>
      <c r="EX280" s="40"/>
      <c r="EY280" s="40"/>
      <c r="EZ280" s="40"/>
      <c r="FA280" s="40"/>
      <c r="FB280" s="40"/>
      <c r="FC280" s="40"/>
      <c r="FD280" s="40"/>
      <c r="FE280" s="40"/>
      <c r="FF280" s="40"/>
      <c r="FG280" s="40"/>
      <c r="FH280" s="40"/>
      <c r="FI280" s="40"/>
      <c r="FJ280" s="40"/>
      <c r="FK280" s="40"/>
      <c r="FL280" s="40"/>
      <c r="FM280" s="40"/>
      <c r="FN280" s="40"/>
      <c r="FO280" s="40"/>
      <c r="FP280" s="40"/>
      <c r="FQ280" s="40"/>
      <c r="FR280" s="40"/>
      <c r="FS280" s="40"/>
      <c r="FT280" s="40"/>
      <c r="FU280" s="40"/>
      <c r="FV280" s="40"/>
      <c r="FW280" s="40"/>
      <c r="FX280" s="40"/>
      <c r="FY280" s="40"/>
      <c r="FZ280" s="40"/>
      <c r="GA280" s="40"/>
      <c r="GB280" s="40"/>
      <c r="GC280" s="40"/>
      <c r="GD280" s="40"/>
      <c r="GE280" s="40"/>
      <c r="GF280" s="40"/>
      <c r="GG280" s="40"/>
      <c r="GH280" s="40"/>
      <c r="GI280" s="40"/>
      <c r="GJ280" s="40"/>
      <c r="GK280" s="40"/>
      <c r="GL280" s="40"/>
      <c r="GM280" s="40"/>
      <c r="GN280" s="40"/>
      <c r="GO280" s="40"/>
      <c r="GP280" s="40"/>
      <c r="GQ280" s="40"/>
      <c r="GR280" s="40"/>
      <c r="GS280" s="40"/>
      <c r="GT280" s="40"/>
      <c r="GU280" s="40"/>
      <c r="GV280" s="40"/>
      <c r="GW280" s="40"/>
      <c r="GX280" s="40"/>
      <c r="GY280" s="40"/>
      <c r="GZ280" s="40"/>
      <c r="HA280" s="40"/>
      <c r="HB280" s="40"/>
      <c r="HC280" s="40"/>
      <c r="HD280" s="40"/>
      <c r="HE280" s="40"/>
      <c r="HF280" s="40"/>
      <c r="HG280" s="40"/>
      <c r="HH280" s="40"/>
      <c r="HI280" s="40"/>
      <c r="HJ280" s="40"/>
      <c r="HK280" s="40"/>
      <c r="HL280" s="40"/>
      <c r="HM280" s="40"/>
      <c r="HN280" s="40"/>
      <c r="HO280" s="40"/>
      <c r="HP280" s="40"/>
      <c r="HQ280" s="40"/>
      <c r="HR280" s="40"/>
      <c r="HS280" s="40"/>
      <c r="HT280" s="40"/>
      <c r="HU280" s="40"/>
      <c r="HV280" s="40"/>
      <c r="HW280" s="40"/>
    </row>
    <row r="281" spans="1:231" ht="15" customHeight="1" x14ac:dyDescent="0.2">
      <c r="A281" s="37"/>
      <c r="B281" s="25" t="s">
        <v>293</v>
      </c>
      <c r="C281" s="26" t="s">
        <v>294</v>
      </c>
      <c r="D281" s="19">
        <v>1050.1863800000001</v>
      </c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  <c r="AW281" s="40"/>
      <c r="AX281" s="40"/>
      <c r="AY281" s="40"/>
      <c r="AZ281" s="40"/>
      <c r="BA281" s="40"/>
      <c r="BB281" s="40"/>
      <c r="BC281" s="40"/>
      <c r="BD281" s="40"/>
      <c r="BE281" s="40"/>
      <c r="BF281" s="40"/>
      <c r="BG281" s="40"/>
      <c r="BH281" s="40"/>
      <c r="BI281" s="40"/>
      <c r="BJ281" s="40"/>
      <c r="BK281" s="40"/>
      <c r="BL281" s="40"/>
      <c r="BM281" s="40"/>
      <c r="BN281" s="40"/>
      <c r="BO281" s="40"/>
      <c r="BP281" s="40"/>
      <c r="BQ281" s="40"/>
      <c r="BR281" s="40"/>
      <c r="BS281" s="40"/>
      <c r="BT281" s="40"/>
      <c r="BU281" s="40"/>
      <c r="BV281" s="40"/>
      <c r="BW281" s="40"/>
      <c r="BX281" s="40"/>
      <c r="BY281" s="40"/>
      <c r="BZ281" s="40"/>
      <c r="CA281" s="40"/>
      <c r="CB281" s="40"/>
      <c r="CC281" s="40"/>
      <c r="CD281" s="40"/>
      <c r="CE281" s="40"/>
      <c r="CF281" s="40"/>
      <c r="CG281" s="40"/>
      <c r="CH281" s="40"/>
      <c r="CI281" s="40"/>
      <c r="CJ281" s="40"/>
      <c r="CK281" s="40"/>
      <c r="CL281" s="40"/>
      <c r="CM281" s="40"/>
      <c r="CN281" s="40"/>
      <c r="CO281" s="40"/>
      <c r="CP281" s="40"/>
      <c r="CQ281" s="40"/>
      <c r="CR281" s="40"/>
      <c r="CS281" s="40"/>
      <c r="CT281" s="40"/>
      <c r="CU281" s="40"/>
      <c r="CV281" s="40"/>
      <c r="CW281" s="40"/>
      <c r="CX281" s="40"/>
      <c r="CY281" s="40"/>
      <c r="CZ281" s="40"/>
      <c r="DA281" s="40"/>
      <c r="DB281" s="40"/>
      <c r="DC281" s="40"/>
      <c r="DD281" s="40"/>
      <c r="DE281" s="40"/>
      <c r="DF281" s="40"/>
      <c r="DG281" s="40"/>
      <c r="DH281" s="40"/>
      <c r="DI281" s="40"/>
      <c r="DJ281" s="40"/>
      <c r="DK281" s="40"/>
      <c r="DL281" s="40"/>
      <c r="DM281" s="40"/>
      <c r="DN281" s="40"/>
      <c r="DO281" s="40"/>
      <c r="DP281" s="40"/>
      <c r="DQ281" s="40"/>
      <c r="DR281" s="40"/>
      <c r="DS281" s="40"/>
      <c r="DT281" s="40"/>
      <c r="DU281" s="40"/>
      <c r="DV281" s="40"/>
      <c r="DW281" s="40"/>
      <c r="DX281" s="40"/>
      <c r="DY281" s="40"/>
      <c r="DZ281" s="40"/>
      <c r="EA281" s="40"/>
      <c r="EB281" s="40"/>
      <c r="EC281" s="40"/>
      <c r="ED281" s="40"/>
      <c r="EE281" s="40"/>
      <c r="EF281" s="40"/>
      <c r="EG281" s="40"/>
      <c r="EH281" s="40"/>
      <c r="EI281" s="40"/>
      <c r="EJ281" s="40"/>
      <c r="EK281" s="40"/>
      <c r="EL281" s="40"/>
      <c r="EM281" s="40"/>
      <c r="EN281" s="40"/>
      <c r="EO281" s="40"/>
      <c r="EP281" s="40"/>
      <c r="EQ281" s="40"/>
      <c r="ER281" s="40"/>
      <c r="ES281" s="40"/>
      <c r="ET281" s="40"/>
      <c r="EU281" s="40"/>
      <c r="EV281" s="40"/>
      <c r="EW281" s="40"/>
      <c r="EX281" s="40"/>
      <c r="EY281" s="40"/>
      <c r="EZ281" s="40"/>
      <c r="FA281" s="40"/>
      <c r="FB281" s="40"/>
      <c r="FC281" s="40"/>
      <c r="FD281" s="40"/>
      <c r="FE281" s="40"/>
      <c r="FF281" s="40"/>
      <c r="FG281" s="40"/>
      <c r="FH281" s="40"/>
      <c r="FI281" s="40"/>
      <c r="FJ281" s="40"/>
      <c r="FK281" s="40"/>
      <c r="FL281" s="40"/>
      <c r="FM281" s="40"/>
      <c r="FN281" s="40"/>
      <c r="FO281" s="40"/>
      <c r="FP281" s="40"/>
      <c r="FQ281" s="40"/>
      <c r="FR281" s="40"/>
      <c r="FS281" s="40"/>
      <c r="FT281" s="40"/>
      <c r="FU281" s="40"/>
      <c r="FV281" s="40"/>
      <c r="FW281" s="40"/>
      <c r="FX281" s="40"/>
      <c r="FY281" s="40"/>
      <c r="FZ281" s="40"/>
      <c r="GA281" s="40"/>
      <c r="GB281" s="40"/>
      <c r="GC281" s="40"/>
      <c r="GD281" s="40"/>
      <c r="GE281" s="40"/>
      <c r="GF281" s="40"/>
      <c r="GG281" s="40"/>
      <c r="GH281" s="40"/>
      <c r="GI281" s="40"/>
      <c r="GJ281" s="40"/>
      <c r="GK281" s="40"/>
      <c r="GL281" s="40"/>
      <c r="GM281" s="40"/>
      <c r="GN281" s="40"/>
      <c r="GO281" s="40"/>
      <c r="GP281" s="40"/>
      <c r="GQ281" s="40"/>
      <c r="GR281" s="40"/>
      <c r="GS281" s="40"/>
      <c r="GT281" s="40"/>
      <c r="GU281" s="40"/>
      <c r="GV281" s="40"/>
      <c r="GW281" s="40"/>
      <c r="GX281" s="40"/>
      <c r="GY281" s="40"/>
      <c r="GZ281" s="40"/>
      <c r="HA281" s="40"/>
      <c r="HB281" s="40"/>
      <c r="HC281" s="40"/>
      <c r="HD281" s="40"/>
      <c r="HE281" s="40"/>
      <c r="HF281" s="40"/>
      <c r="HG281" s="40"/>
      <c r="HH281" s="40"/>
      <c r="HI281" s="40"/>
      <c r="HJ281" s="40"/>
      <c r="HK281" s="40"/>
      <c r="HL281" s="40"/>
      <c r="HM281" s="40"/>
      <c r="HN281" s="40"/>
      <c r="HO281" s="40"/>
      <c r="HP281" s="40"/>
      <c r="HQ281" s="40"/>
      <c r="HR281" s="40"/>
      <c r="HS281" s="40"/>
      <c r="HT281" s="40"/>
      <c r="HU281" s="40"/>
      <c r="HV281" s="40"/>
      <c r="HW281" s="40"/>
    </row>
    <row r="282" spans="1:231" ht="15" customHeight="1" x14ac:dyDescent="0.2">
      <c r="A282" s="37" t="s">
        <v>410</v>
      </c>
      <c r="B282" s="25"/>
      <c r="C282" s="26" t="s">
        <v>143</v>
      </c>
      <c r="D282" s="19">
        <f>D283</f>
        <v>2615.1773599999997</v>
      </c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51"/>
      <c r="AU282" s="51"/>
      <c r="AV282" s="51"/>
      <c r="AW282" s="51"/>
      <c r="AX282" s="51"/>
      <c r="AY282" s="51"/>
      <c r="AZ282" s="51"/>
      <c r="BA282" s="51"/>
      <c r="BB282" s="51"/>
      <c r="BC282" s="51"/>
      <c r="BD282" s="51"/>
      <c r="BE282" s="51"/>
      <c r="BF282" s="51"/>
      <c r="BG282" s="51"/>
      <c r="BH282" s="51"/>
      <c r="BI282" s="51"/>
      <c r="BJ282" s="51"/>
      <c r="BK282" s="51"/>
      <c r="BL282" s="51"/>
      <c r="BM282" s="51"/>
      <c r="BN282" s="51"/>
      <c r="BO282" s="51"/>
      <c r="BP282" s="51"/>
      <c r="BQ282" s="51"/>
      <c r="BR282" s="51"/>
      <c r="BS282" s="51"/>
      <c r="BT282" s="51"/>
      <c r="BU282" s="51"/>
      <c r="BV282" s="51"/>
      <c r="BW282" s="51"/>
      <c r="BX282" s="51"/>
      <c r="BY282" s="51"/>
      <c r="BZ282" s="51"/>
      <c r="CA282" s="51"/>
      <c r="CB282" s="51"/>
      <c r="CC282" s="51"/>
      <c r="CD282" s="51"/>
      <c r="CE282" s="51"/>
      <c r="CF282" s="51"/>
      <c r="CG282" s="51"/>
      <c r="CH282" s="51"/>
      <c r="CI282" s="51"/>
      <c r="CJ282" s="51"/>
      <c r="CK282" s="51"/>
      <c r="CL282" s="51"/>
      <c r="CM282" s="51"/>
      <c r="CN282" s="51"/>
      <c r="CO282" s="51"/>
      <c r="CP282" s="51"/>
      <c r="CQ282" s="51"/>
      <c r="CR282" s="51"/>
      <c r="CS282" s="51"/>
      <c r="CT282" s="51"/>
      <c r="CU282" s="51"/>
      <c r="CV282" s="51"/>
      <c r="CW282" s="51"/>
      <c r="CX282" s="51"/>
      <c r="CY282" s="51"/>
      <c r="CZ282" s="51"/>
      <c r="DA282" s="51"/>
      <c r="DB282" s="51"/>
      <c r="DC282" s="51"/>
      <c r="DD282" s="51"/>
      <c r="DE282" s="51"/>
      <c r="DF282" s="51"/>
      <c r="DG282" s="51"/>
      <c r="DH282" s="51"/>
      <c r="DI282" s="51"/>
      <c r="DJ282" s="51"/>
      <c r="DK282" s="51"/>
      <c r="DL282" s="51"/>
      <c r="DM282" s="51"/>
      <c r="DN282" s="51"/>
      <c r="DO282" s="51"/>
      <c r="DP282" s="51"/>
      <c r="DQ282" s="51"/>
      <c r="DR282" s="51"/>
      <c r="DS282" s="51"/>
      <c r="DT282" s="51"/>
      <c r="DU282" s="51"/>
      <c r="DV282" s="51"/>
      <c r="DW282" s="51"/>
      <c r="DX282" s="51"/>
      <c r="DY282" s="51"/>
      <c r="DZ282" s="51"/>
      <c r="EA282" s="51"/>
      <c r="EB282" s="51"/>
      <c r="EC282" s="51"/>
      <c r="ED282" s="51"/>
      <c r="EE282" s="51"/>
      <c r="EF282" s="51"/>
      <c r="EG282" s="51"/>
      <c r="EH282" s="51"/>
      <c r="EI282" s="51"/>
      <c r="EJ282" s="51"/>
      <c r="EK282" s="51"/>
      <c r="EL282" s="51"/>
      <c r="EM282" s="51"/>
      <c r="EN282" s="51"/>
      <c r="EO282" s="51"/>
      <c r="EP282" s="51"/>
      <c r="EQ282" s="51"/>
      <c r="ER282" s="51"/>
      <c r="ES282" s="51"/>
      <c r="ET282" s="51"/>
      <c r="EU282" s="51"/>
      <c r="EV282" s="51"/>
      <c r="EW282" s="51"/>
      <c r="EX282" s="51"/>
      <c r="EY282" s="51"/>
      <c r="EZ282" s="51"/>
      <c r="FA282" s="51"/>
      <c r="FB282" s="51"/>
      <c r="FC282" s="51"/>
      <c r="FD282" s="51"/>
      <c r="FE282" s="51"/>
      <c r="FF282" s="51"/>
      <c r="FG282" s="51"/>
      <c r="FH282" s="51"/>
      <c r="FI282" s="51"/>
      <c r="FJ282" s="51"/>
      <c r="FK282" s="51"/>
      <c r="FL282" s="51"/>
      <c r="FM282" s="51"/>
      <c r="FN282" s="51"/>
      <c r="FO282" s="51"/>
      <c r="FP282" s="51"/>
      <c r="FQ282" s="51"/>
      <c r="FR282" s="51"/>
      <c r="FS282" s="51"/>
      <c r="FT282" s="51"/>
      <c r="FU282" s="51"/>
      <c r="FV282" s="51"/>
      <c r="FW282" s="51"/>
      <c r="FX282" s="51"/>
      <c r="FY282" s="51"/>
      <c r="FZ282" s="51"/>
      <c r="GA282" s="51"/>
      <c r="GB282" s="51"/>
      <c r="GC282" s="51"/>
      <c r="GD282" s="51"/>
      <c r="GE282" s="51"/>
      <c r="GF282" s="51"/>
      <c r="GG282" s="51"/>
      <c r="GH282" s="51"/>
      <c r="GI282" s="51"/>
      <c r="GJ282" s="51"/>
      <c r="GK282" s="51"/>
      <c r="GL282" s="51"/>
      <c r="GM282" s="51"/>
      <c r="GN282" s="51"/>
      <c r="GO282" s="51"/>
      <c r="GP282" s="51"/>
      <c r="GQ282" s="51"/>
      <c r="GR282" s="51"/>
      <c r="GS282" s="51"/>
      <c r="GT282" s="51"/>
      <c r="GU282" s="51"/>
      <c r="GV282" s="51"/>
      <c r="GW282" s="51"/>
      <c r="GX282" s="51"/>
      <c r="GY282" s="51"/>
      <c r="GZ282" s="51"/>
      <c r="HA282" s="51"/>
      <c r="HB282" s="51"/>
      <c r="HC282" s="51"/>
      <c r="HD282" s="51"/>
      <c r="HE282" s="51"/>
      <c r="HF282" s="51"/>
      <c r="HG282" s="51"/>
      <c r="HH282" s="51"/>
      <c r="HI282" s="51"/>
      <c r="HJ282" s="51"/>
      <c r="HK282" s="51"/>
      <c r="HL282" s="51"/>
      <c r="HM282" s="51"/>
      <c r="HN282" s="51"/>
      <c r="HO282" s="51"/>
      <c r="HP282" s="51"/>
      <c r="HQ282" s="51"/>
      <c r="HR282" s="51"/>
      <c r="HS282" s="51"/>
      <c r="HT282" s="51"/>
      <c r="HU282" s="51"/>
      <c r="HV282" s="51"/>
      <c r="HW282" s="51"/>
    </row>
    <row r="283" spans="1:231" ht="28.5" customHeight="1" x14ac:dyDescent="0.2">
      <c r="A283" s="37" t="s">
        <v>411</v>
      </c>
      <c r="B283" s="25"/>
      <c r="C283" s="26" t="s">
        <v>144</v>
      </c>
      <c r="D283" s="19">
        <f>D284+D286+D288</f>
        <v>2615.1773599999997</v>
      </c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51"/>
      <c r="AU283" s="51"/>
      <c r="AV283" s="51"/>
      <c r="AW283" s="51"/>
      <c r="AX283" s="51"/>
      <c r="AY283" s="51"/>
      <c r="AZ283" s="51"/>
      <c r="BA283" s="51"/>
      <c r="BB283" s="51"/>
      <c r="BC283" s="51"/>
      <c r="BD283" s="51"/>
      <c r="BE283" s="51"/>
      <c r="BF283" s="51"/>
      <c r="BG283" s="51"/>
      <c r="BH283" s="51"/>
      <c r="BI283" s="51"/>
      <c r="BJ283" s="51"/>
      <c r="BK283" s="51"/>
      <c r="BL283" s="51"/>
      <c r="BM283" s="51"/>
      <c r="BN283" s="51"/>
      <c r="BO283" s="51"/>
      <c r="BP283" s="51"/>
      <c r="BQ283" s="51"/>
      <c r="BR283" s="51"/>
      <c r="BS283" s="51"/>
      <c r="BT283" s="51"/>
      <c r="BU283" s="51"/>
      <c r="BV283" s="51"/>
      <c r="BW283" s="51"/>
      <c r="BX283" s="51"/>
      <c r="BY283" s="51"/>
      <c r="BZ283" s="51"/>
      <c r="CA283" s="51"/>
      <c r="CB283" s="51"/>
      <c r="CC283" s="51"/>
      <c r="CD283" s="51"/>
      <c r="CE283" s="51"/>
      <c r="CF283" s="51"/>
      <c r="CG283" s="51"/>
      <c r="CH283" s="51"/>
      <c r="CI283" s="51"/>
      <c r="CJ283" s="51"/>
      <c r="CK283" s="51"/>
      <c r="CL283" s="51"/>
      <c r="CM283" s="51"/>
      <c r="CN283" s="51"/>
      <c r="CO283" s="51"/>
      <c r="CP283" s="51"/>
      <c r="CQ283" s="51"/>
      <c r="CR283" s="51"/>
      <c r="CS283" s="51"/>
      <c r="CT283" s="51"/>
      <c r="CU283" s="51"/>
      <c r="CV283" s="51"/>
      <c r="CW283" s="51"/>
      <c r="CX283" s="51"/>
      <c r="CY283" s="51"/>
      <c r="CZ283" s="51"/>
      <c r="DA283" s="51"/>
      <c r="DB283" s="51"/>
      <c r="DC283" s="51"/>
      <c r="DD283" s="51"/>
      <c r="DE283" s="51"/>
      <c r="DF283" s="51"/>
      <c r="DG283" s="51"/>
      <c r="DH283" s="51"/>
      <c r="DI283" s="51"/>
      <c r="DJ283" s="51"/>
      <c r="DK283" s="51"/>
      <c r="DL283" s="51"/>
      <c r="DM283" s="51"/>
      <c r="DN283" s="51"/>
      <c r="DO283" s="51"/>
      <c r="DP283" s="51"/>
      <c r="DQ283" s="51"/>
      <c r="DR283" s="51"/>
      <c r="DS283" s="51"/>
      <c r="DT283" s="51"/>
      <c r="DU283" s="51"/>
      <c r="DV283" s="51"/>
      <c r="DW283" s="51"/>
      <c r="DX283" s="51"/>
      <c r="DY283" s="51"/>
      <c r="DZ283" s="51"/>
      <c r="EA283" s="51"/>
      <c r="EB283" s="51"/>
      <c r="EC283" s="51"/>
      <c r="ED283" s="51"/>
      <c r="EE283" s="51"/>
      <c r="EF283" s="51"/>
      <c r="EG283" s="51"/>
      <c r="EH283" s="51"/>
      <c r="EI283" s="51"/>
      <c r="EJ283" s="51"/>
      <c r="EK283" s="51"/>
      <c r="EL283" s="51"/>
      <c r="EM283" s="51"/>
      <c r="EN283" s="51"/>
      <c r="EO283" s="51"/>
      <c r="EP283" s="51"/>
      <c r="EQ283" s="51"/>
      <c r="ER283" s="51"/>
      <c r="ES283" s="51"/>
      <c r="ET283" s="51"/>
      <c r="EU283" s="51"/>
      <c r="EV283" s="51"/>
      <c r="EW283" s="51"/>
      <c r="EX283" s="51"/>
      <c r="EY283" s="51"/>
      <c r="EZ283" s="51"/>
      <c r="FA283" s="51"/>
      <c r="FB283" s="51"/>
      <c r="FC283" s="51"/>
      <c r="FD283" s="51"/>
      <c r="FE283" s="51"/>
      <c r="FF283" s="51"/>
      <c r="FG283" s="51"/>
      <c r="FH283" s="51"/>
      <c r="FI283" s="51"/>
      <c r="FJ283" s="51"/>
      <c r="FK283" s="51"/>
      <c r="FL283" s="51"/>
      <c r="FM283" s="51"/>
      <c r="FN283" s="51"/>
      <c r="FO283" s="51"/>
      <c r="FP283" s="51"/>
      <c r="FQ283" s="51"/>
      <c r="FR283" s="51"/>
      <c r="FS283" s="51"/>
      <c r="FT283" s="51"/>
      <c r="FU283" s="51"/>
      <c r="FV283" s="51"/>
      <c r="FW283" s="51"/>
      <c r="FX283" s="51"/>
      <c r="FY283" s="51"/>
      <c r="FZ283" s="51"/>
      <c r="GA283" s="51"/>
      <c r="GB283" s="51"/>
      <c r="GC283" s="51"/>
      <c r="GD283" s="51"/>
      <c r="GE283" s="51"/>
      <c r="GF283" s="51"/>
      <c r="GG283" s="51"/>
      <c r="GH283" s="51"/>
      <c r="GI283" s="51"/>
      <c r="GJ283" s="51"/>
      <c r="GK283" s="51"/>
      <c r="GL283" s="51"/>
      <c r="GM283" s="51"/>
      <c r="GN283" s="51"/>
      <c r="GO283" s="51"/>
      <c r="GP283" s="51"/>
      <c r="GQ283" s="51"/>
      <c r="GR283" s="51"/>
      <c r="GS283" s="51"/>
      <c r="GT283" s="51"/>
      <c r="GU283" s="51"/>
      <c r="GV283" s="51"/>
      <c r="GW283" s="51"/>
      <c r="GX283" s="51"/>
      <c r="GY283" s="51"/>
      <c r="GZ283" s="51"/>
      <c r="HA283" s="51"/>
      <c r="HB283" s="51"/>
      <c r="HC283" s="51"/>
      <c r="HD283" s="51"/>
      <c r="HE283" s="51"/>
      <c r="HF283" s="51"/>
      <c r="HG283" s="51"/>
      <c r="HH283" s="51"/>
      <c r="HI283" s="51"/>
      <c r="HJ283" s="51"/>
      <c r="HK283" s="51"/>
      <c r="HL283" s="51"/>
      <c r="HM283" s="51"/>
      <c r="HN283" s="51"/>
      <c r="HO283" s="51"/>
      <c r="HP283" s="51"/>
      <c r="HQ283" s="51"/>
      <c r="HR283" s="51"/>
      <c r="HS283" s="51"/>
      <c r="HT283" s="51"/>
      <c r="HU283" s="51"/>
      <c r="HV283" s="51"/>
      <c r="HW283" s="51"/>
    </row>
    <row r="284" spans="1:231" ht="15" customHeight="1" x14ac:dyDescent="0.2">
      <c r="A284" s="37" t="s">
        <v>412</v>
      </c>
      <c r="B284" s="25"/>
      <c r="C284" s="26" t="s">
        <v>145</v>
      </c>
      <c r="D284" s="19">
        <f>D285</f>
        <v>388</v>
      </c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51"/>
      <c r="AU284" s="51"/>
      <c r="AV284" s="51"/>
      <c r="AW284" s="51"/>
      <c r="AX284" s="51"/>
      <c r="AY284" s="51"/>
      <c r="AZ284" s="51"/>
      <c r="BA284" s="51"/>
      <c r="BB284" s="51"/>
      <c r="BC284" s="51"/>
      <c r="BD284" s="51"/>
      <c r="BE284" s="51"/>
      <c r="BF284" s="51"/>
      <c r="BG284" s="51"/>
      <c r="BH284" s="51"/>
      <c r="BI284" s="51"/>
      <c r="BJ284" s="51"/>
      <c r="BK284" s="51"/>
      <c r="BL284" s="51"/>
      <c r="BM284" s="51"/>
      <c r="BN284" s="51"/>
      <c r="BO284" s="51"/>
      <c r="BP284" s="51"/>
      <c r="BQ284" s="51"/>
      <c r="BR284" s="51"/>
      <c r="BS284" s="51"/>
      <c r="BT284" s="51"/>
      <c r="BU284" s="51"/>
      <c r="BV284" s="51"/>
      <c r="BW284" s="51"/>
      <c r="BX284" s="51"/>
      <c r="BY284" s="51"/>
      <c r="BZ284" s="51"/>
      <c r="CA284" s="51"/>
      <c r="CB284" s="51"/>
      <c r="CC284" s="51"/>
      <c r="CD284" s="51"/>
      <c r="CE284" s="51"/>
      <c r="CF284" s="51"/>
      <c r="CG284" s="51"/>
      <c r="CH284" s="51"/>
      <c r="CI284" s="51"/>
      <c r="CJ284" s="51"/>
      <c r="CK284" s="51"/>
      <c r="CL284" s="51"/>
      <c r="CM284" s="51"/>
      <c r="CN284" s="51"/>
      <c r="CO284" s="51"/>
      <c r="CP284" s="51"/>
      <c r="CQ284" s="51"/>
      <c r="CR284" s="51"/>
      <c r="CS284" s="51"/>
      <c r="CT284" s="51"/>
      <c r="CU284" s="51"/>
      <c r="CV284" s="51"/>
      <c r="CW284" s="51"/>
      <c r="CX284" s="51"/>
      <c r="CY284" s="51"/>
      <c r="CZ284" s="51"/>
      <c r="DA284" s="51"/>
      <c r="DB284" s="51"/>
      <c r="DC284" s="51"/>
      <c r="DD284" s="51"/>
      <c r="DE284" s="51"/>
      <c r="DF284" s="51"/>
      <c r="DG284" s="51"/>
      <c r="DH284" s="51"/>
      <c r="DI284" s="51"/>
      <c r="DJ284" s="51"/>
      <c r="DK284" s="51"/>
      <c r="DL284" s="51"/>
      <c r="DM284" s="51"/>
      <c r="DN284" s="51"/>
      <c r="DO284" s="51"/>
      <c r="DP284" s="51"/>
      <c r="DQ284" s="51"/>
      <c r="DR284" s="51"/>
      <c r="DS284" s="51"/>
      <c r="DT284" s="51"/>
      <c r="DU284" s="51"/>
      <c r="DV284" s="51"/>
      <c r="DW284" s="51"/>
      <c r="DX284" s="51"/>
      <c r="DY284" s="51"/>
      <c r="DZ284" s="51"/>
      <c r="EA284" s="51"/>
      <c r="EB284" s="51"/>
      <c r="EC284" s="51"/>
      <c r="ED284" s="51"/>
      <c r="EE284" s="51"/>
      <c r="EF284" s="51"/>
      <c r="EG284" s="51"/>
      <c r="EH284" s="51"/>
      <c r="EI284" s="51"/>
      <c r="EJ284" s="51"/>
      <c r="EK284" s="51"/>
      <c r="EL284" s="51"/>
      <c r="EM284" s="51"/>
      <c r="EN284" s="51"/>
      <c r="EO284" s="51"/>
      <c r="EP284" s="51"/>
      <c r="EQ284" s="51"/>
      <c r="ER284" s="51"/>
      <c r="ES284" s="51"/>
      <c r="ET284" s="51"/>
      <c r="EU284" s="51"/>
      <c r="EV284" s="51"/>
      <c r="EW284" s="51"/>
      <c r="EX284" s="51"/>
      <c r="EY284" s="51"/>
      <c r="EZ284" s="51"/>
      <c r="FA284" s="51"/>
      <c r="FB284" s="51"/>
      <c r="FC284" s="51"/>
      <c r="FD284" s="51"/>
      <c r="FE284" s="51"/>
      <c r="FF284" s="51"/>
      <c r="FG284" s="51"/>
      <c r="FH284" s="51"/>
      <c r="FI284" s="51"/>
      <c r="FJ284" s="51"/>
      <c r="FK284" s="51"/>
      <c r="FL284" s="51"/>
      <c r="FM284" s="51"/>
      <c r="FN284" s="51"/>
      <c r="FO284" s="51"/>
      <c r="FP284" s="51"/>
      <c r="FQ284" s="51"/>
      <c r="FR284" s="51"/>
      <c r="FS284" s="51"/>
      <c r="FT284" s="51"/>
      <c r="FU284" s="51"/>
      <c r="FV284" s="51"/>
      <c r="FW284" s="51"/>
      <c r="FX284" s="51"/>
      <c r="FY284" s="51"/>
      <c r="FZ284" s="51"/>
      <c r="GA284" s="51"/>
      <c r="GB284" s="51"/>
      <c r="GC284" s="51"/>
      <c r="GD284" s="51"/>
      <c r="GE284" s="51"/>
      <c r="GF284" s="51"/>
      <c r="GG284" s="51"/>
      <c r="GH284" s="51"/>
      <c r="GI284" s="51"/>
      <c r="GJ284" s="51"/>
      <c r="GK284" s="51"/>
      <c r="GL284" s="51"/>
      <c r="GM284" s="51"/>
      <c r="GN284" s="51"/>
      <c r="GO284" s="51"/>
      <c r="GP284" s="51"/>
      <c r="GQ284" s="51"/>
      <c r="GR284" s="51"/>
      <c r="GS284" s="51"/>
      <c r="GT284" s="51"/>
      <c r="GU284" s="51"/>
      <c r="GV284" s="51"/>
      <c r="GW284" s="51"/>
      <c r="GX284" s="51"/>
      <c r="GY284" s="51"/>
      <c r="GZ284" s="51"/>
      <c r="HA284" s="51"/>
      <c r="HB284" s="51"/>
      <c r="HC284" s="51"/>
      <c r="HD284" s="51"/>
      <c r="HE284" s="51"/>
      <c r="HF284" s="51"/>
      <c r="HG284" s="51"/>
      <c r="HH284" s="51"/>
      <c r="HI284" s="51"/>
      <c r="HJ284" s="51"/>
      <c r="HK284" s="51"/>
      <c r="HL284" s="51"/>
      <c r="HM284" s="51"/>
      <c r="HN284" s="51"/>
      <c r="HO284" s="51"/>
      <c r="HP284" s="51"/>
      <c r="HQ284" s="51"/>
      <c r="HR284" s="51"/>
      <c r="HS284" s="51"/>
      <c r="HT284" s="51"/>
      <c r="HU284" s="51"/>
      <c r="HV284" s="51"/>
      <c r="HW284" s="51"/>
    </row>
    <row r="285" spans="1:231" ht="27.75" customHeight="1" x14ac:dyDescent="0.2">
      <c r="A285" s="37"/>
      <c r="B285" s="25" t="s">
        <v>281</v>
      </c>
      <c r="C285" s="26" t="s">
        <v>282</v>
      </c>
      <c r="D285" s="19">
        <v>388</v>
      </c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51"/>
      <c r="AU285" s="51"/>
      <c r="AV285" s="51"/>
      <c r="AW285" s="51"/>
      <c r="AX285" s="51"/>
      <c r="AY285" s="51"/>
      <c r="AZ285" s="51"/>
      <c r="BA285" s="51"/>
      <c r="BB285" s="51"/>
      <c r="BC285" s="51"/>
      <c r="BD285" s="51"/>
      <c r="BE285" s="51"/>
      <c r="BF285" s="51"/>
      <c r="BG285" s="51"/>
      <c r="BH285" s="51"/>
      <c r="BI285" s="51"/>
      <c r="BJ285" s="51"/>
      <c r="BK285" s="51"/>
      <c r="BL285" s="51"/>
      <c r="BM285" s="51"/>
      <c r="BN285" s="51"/>
      <c r="BO285" s="51"/>
      <c r="BP285" s="51"/>
      <c r="BQ285" s="51"/>
      <c r="BR285" s="51"/>
      <c r="BS285" s="51"/>
      <c r="BT285" s="51"/>
      <c r="BU285" s="51"/>
      <c r="BV285" s="51"/>
      <c r="BW285" s="51"/>
      <c r="BX285" s="51"/>
      <c r="BY285" s="51"/>
      <c r="BZ285" s="51"/>
      <c r="CA285" s="51"/>
      <c r="CB285" s="51"/>
      <c r="CC285" s="51"/>
      <c r="CD285" s="51"/>
      <c r="CE285" s="51"/>
      <c r="CF285" s="51"/>
      <c r="CG285" s="51"/>
      <c r="CH285" s="51"/>
      <c r="CI285" s="51"/>
      <c r="CJ285" s="51"/>
      <c r="CK285" s="51"/>
      <c r="CL285" s="51"/>
      <c r="CM285" s="51"/>
      <c r="CN285" s="51"/>
      <c r="CO285" s="51"/>
      <c r="CP285" s="51"/>
      <c r="CQ285" s="51"/>
      <c r="CR285" s="51"/>
      <c r="CS285" s="51"/>
      <c r="CT285" s="51"/>
      <c r="CU285" s="51"/>
      <c r="CV285" s="51"/>
      <c r="CW285" s="51"/>
      <c r="CX285" s="51"/>
      <c r="CY285" s="51"/>
      <c r="CZ285" s="51"/>
      <c r="DA285" s="51"/>
      <c r="DB285" s="51"/>
      <c r="DC285" s="51"/>
      <c r="DD285" s="51"/>
      <c r="DE285" s="51"/>
      <c r="DF285" s="51"/>
      <c r="DG285" s="51"/>
      <c r="DH285" s="51"/>
      <c r="DI285" s="51"/>
      <c r="DJ285" s="51"/>
      <c r="DK285" s="51"/>
      <c r="DL285" s="51"/>
      <c r="DM285" s="51"/>
      <c r="DN285" s="51"/>
      <c r="DO285" s="51"/>
      <c r="DP285" s="51"/>
      <c r="DQ285" s="51"/>
      <c r="DR285" s="51"/>
      <c r="DS285" s="51"/>
      <c r="DT285" s="51"/>
      <c r="DU285" s="51"/>
      <c r="DV285" s="51"/>
      <c r="DW285" s="51"/>
      <c r="DX285" s="51"/>
      <c r="DY285" s="51"/>
      <c r="DZ285" s="51"/>
      <c r="EA285" s="51"/>
      <c r="EB285" s="51"/>
      <c r="EC285" s="51"/>
      <c r="ED285" s="51"/>
      <c r="EE285" s="51"/>
      <c r="EF285" s="51"/>
      <c r="EG285" s="51"/>
      <c r="EH285" s="51"/>
      <c r="EI285" s="51"/>
      <c r="EJ285" s="51"/>
      <c r="EK285" s="51"/>
      <c r="EL285" s="51"/>
      <c r="EM285" s="51"/>
      <c r="EN285" s="51"/>
      <c r="EO285" s="51"/>
      <c r="EP285" s="51"/>
      <c r="EQ285" s="51"/>
      <c r="ER285" s="51"/>
      <c r="ES285" s="51"/>
      <c r="ET285" s="51"/>
      <c r="EU285" s="51"/>
      <c r="EV285" s="51"/>
      <c r="EW285" s="51"/>
      <c r="EX285" s="51"/>
      <c r="EY285" s="51"/>
      <c r="EZ285" s="51"/>
      <c r="FA285" s="51"/>
      <c r="FB285" s="51"/>
      <c r="FC285" s="51"/>
      <c r="FD285" s="51"/>
      <c r="FE285" s="51"/>
      <c r="FF285" s="51"/>
      <c r="FG285" s="51"/>
      <c r="FH285" s="51"/>
      <c r="FI285" s="51"/>
      <c r="FJ285" s="51"/>
      <c r="FK285" s="51"/>
      <c r="FL285" s="51"/>
      <c r="FM285" s="51"/>
      <c r="FN285" s="51"/>
      <c r="FO285" s="51"/>
      <c r="FP285" s="51"/>
      <c r="FQ285" s="51"/>
      <c r="FR285" s="51"/>
      <c r="FS285" s="51"/>
      <c r="FT285" s="51"/>
      <c r="FU285" s="51"/>
      <c r="FV285" s="51"/>
      <c r="FW285" s="51"/>
      <c r="FX285" s="51"/>
      <c r="FY285" s="51"/>
      <c r="FZ285" s="51"/>
      <c r="GA285" s="51"/>
      <c r="GB285" s="51"/>
      <c r="GC285" s="51"/>
      <c r="GD285" s="51"/>
      <c r="GE285" s="51"/>
      <c r="GF285" s="51"/>
      <c r="GG285" s="51"/>
      <c r="GH285" s="51"/>
      <c r="GI285" s="51"/>
      <c r="GJ285" s="51"/>
      <c r="GK285" s="51"/>
      <c r="GL285" s="51"/>
      <c r="GM285" s="51"/>
      <c r="GN285" s="51"/>
      <c r="GO285" s="51"/>
      <c r="GP285" s="51"/>
      <c r="GQ285" s="51"/>
      <c r="GR285" s="51"/>
      <c r="GS285" s="51"/>
      <c r="GT285" s="51"/>
      <c r="GU285" s="51"/>
      <c r="GV285" s="51"/>
      <c r="GW285" s="51"/>
      <c r="GX285" s="51"/>
      <c r="GY285" s="51"/>
      <c r="GZ285" s="51"/>
      <c r="HA285" s="51"/>
      <c r="HB285" s="51"/>
      <c r="HC285" s="51"/>
      <c r="HD285" s="51"/>
      <c r="HE285" s="51"/>
      <c r="HF285" s="51"/>
      <c r="HG285" s="51"/>
      <c r="HH285" s="51"/>
      <c r="HI285" s="51"/>
      <c r="HJ285" s="51"/>
      <c r="HK285" s="51"/>
      <c r="HL285" s="51"/>
      <c r="HM285" s="51"/>
      <c r="HN285" s="51"/>
      <c r="HO285" s="51"/>
      <c r="HP285" s="51"/>
      <c r="HQ285" s="51"/>
      <c r="HR285" s="51"/>
      <c r="HS285" s="51"/>
      <c r="HT285" s="51"/>
      <c r="HU285" s="51"/>
      <c r="HV285" s="51"/>
      <c r="HW285" s="51"/>
    </row>
    <row r="286" spans="1:231" ht="27.75" customHeight="1" x14ac:dyDescent="0.2">
      <c r="A286" s="37" t="s">
        <v>413</v>
      </c>
      <c r="B286" s="25"/>
      <c r="C286" s="26" t="s">
        <v>146</v>
      </c>
      <c r="D286" s="19">
        <f>D287</f>
        <v>864.3664</v>
      </c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51"/>
      <c r="AU286" s="51"/>
      <c r="AV286" s="51"/>
      <c r="AW286" s="51"/>
      <c r="AX286" s="51"/>
      <c r="AY286" s="51"/>
      <c r="AZ286" s="51"/>
      <c r="BA286" s="51"/>
      <c r="BB286" s="51"/>
      <c r="BC286" s="51"/>
      <c r="BD286" s="51"/>
      <c r="BE286" s="51"/>
      <c r="BF286" s="51"/>
      <c r="BG286" s="51"/>
      <c r="BH286" s="51"/>
      <c r="BI286" s="51"/>
      <c r="BJ286" s="51"/>
      <c r="BK286" s="51"/>
      <c r="BL286" s="51"/>
      <c r="BM286" s="51"/>
      <c r="BN286" s="51"/>
      <c r="BO286" s="51"/>
      <c r="BP286" s="51"/>
      <c r="BQ286" s="51"/>
      <c r="BR286" s="51"/>
      <c r="BS286" s="51"/>
      <c r="BT286" s="51"/>
      <c r="BU286" s="51"/>
      <c r="BV286" s="51"/>
      <c r="BW286" s="51"/>
      <c r="BX286" s="51"/>
      <c r="BY286" s="51"/>
      <c r="BZ286" s="51"/>
      <c r="CA286" s="51"/>
      <c r="CB286" s="51"/>
      <c r="CC286" s="51"/>
      <c r="CD286" s="51"/>
      <c r="CE286" s="51"/>
      <c r="CF286" s="51"/>
      <c r="CG286" s="51"/>
      <c r="CH286" s="51"/>
      <c r="CI286" s="51"/>
      <c r="CJ286" s="51"/>
      <c r="CK286" s="51"/>
      <c r="CL286" s="51"/>
      <c r="CM286" s="51"/>
      <c r="CN286" s="51"/>
      <c r="CO286" s="51"/>
      <c r="CP286" s="51"/>
      <c r="CQ286" s="51"/>
      <c r="CR286" s="51"/>
      <c r="CS286" s="51"/>
      <c r="CT286" s="51"/>
      <c r="CU286" s="51"/>
      <c r="CV286" s="51"/>
      <c r="CW286" s="51"/>
      <c r="CX286" s="51"/>
      <c r="CY286" s="51"/>
      <c r="CZ286" s="51"/>
      <c r="DA286" s="51"/>
      <c r="DB286" s="51"/>
      <c r="DC286" s="51"/>
      <c r="DD286" s="51"/>
      <c r="DE286" s="51"/>
      <c r="DF286" s="51"/>
      <c r="DG286" s="51"/>
      <c r="DH286" s="51"/>
      <c r="DI286" s="51"/>
      <c r="DJ286" s="51"/>
      <c r="DK286" s="51"/>
      <c r="DL286" s="51"/>
      <c r="DM286" s="51"/>
      <c r="DN286" s="51"/>
      <c r="DO286" s="51"/>
      <c r="DP286" s="51"/>
      <c r="DQ286" s="51"/>
      <c r="DR286" s="51"/>
      <c r="DS286" s="51"/>
      <c r="DT286" s="51"/>
      <c r="DU286" s="51"/>
      <c r="DV286" s="51"/>
      <c r="DW286" s="51"/>
      <c r="DX286" s="51"/>
      <c r="DY286" s="51"/>
      <c r="DZ286" s="51"/>
      <c r="EA286" s="51"/>
      <c r="EB286" s="51"/>
      <c r="EC286" s="51"/>
      <c r="ED286" s="51"/>
      <c r="EE286" s="51"/>
      <c r="EF286" s="51"/>
      <c r="EG286" s="51"/>
      <c r="EH286" s="51"/>
      <c r="EI286" s="51"/>
      <c r="EJ286" s="51"/>
      <c r="EK286" s="51"/>
      <c r="EL286" s="51"/>
      <c r="EM286" s="51"/>
      <c r="EN286" s="51"/>
      <c r="EO286" s="51"/>
      <c r="EP286" s="51"/>
      <c r="EQ286" s="51"/>
      <c r="ER286" s="51"/>
      <c r="ES286" s="51"/>
      <c r="ET286" s="51"/>
      <c r="EU286" s="51"/>
      <c r="EV286" s="51"/>
      <c r="EW286" s="51"/>
      <c r="EX286" s="51"/>
      <c r="EY286" s="51"/>
      <c r="EZ286" s="51"/>
      <c r="FA286" s="51"/>
      <c r="FB286" s="51"/>
      <c r="FC286" s="51"/>
      <c r="FD286" s="51"/>
      <c r="FE286" s="51"/>
      <c r="FF286" s="51"/>
      <c r="FG286" s="51"/>
      <c r="FH286" s="51"/>
      <c r="FI286" s="51"/>
      <c r="FJ286" s="51"/>
      <c r="FK286" s="51"/>
      <c r="FL286" s="51"/>
      <c r="FM286" s="51"/>
      <c r="FN286" s="51"/>
      <c r="FO286" s="51"/>
      <c r="FP286" s="51"/>
      <c r="FQ286" s="51"/>
      <c r="FR286" s="51"/>
      <c r="FS286" s="51"/>
      <c r="FT286" s="51"/>
      <c r="FU286" s="51"/>
      <c r="FV286" s="51"/>
      <c r="FW286" s="51"/>
      <c r="FX286" s="51"/>
      <c r="FY286" s="51"/>
      <c r="FZ286" s="51"/>
      <c r="GA286" s="51"/>
      <c r="GB286" s="51"/>
      <c r="GC286" s="51"/>
      <c r="GD286" s="51"/>
      <c r="GE286" s="51"/>
      <c r="GF286" s="51"/>
      <c r="GG286" s="51"/>
      <c r="GH286" s="51"/>
      <c r="GI286" s="51"/>
      <c r="GJ286" s="51"/>
      <c r="GK286" s="51"/>
      <c r="GL286" s="51"/>
      <c r="GM286" s="51"/>
      <c r="GN286" s="51"/>
      <c r="GO286" s="51"/>
      <c r="GP286" s="51"/>
      <c r="GQ286" s="51"/>
      <c r="GR286" s="51"/>
      <c r="GS286" s="51"/>
      <c r="GT286" s="51"/>
      <c r="GU286" s="51"/>
      <c r="GV286" s="51"/>
      <c r="GW286" s="51"/>
      <c r="GX286" s="51"/>
      <c r="GY286" s="51"/>
      <c r="GZ286" s="51"/>
      <c r="HA286" s="51"/>
      <c r="HB286" s="51"/>
      <c r="HC286" s="51"/>
      <c r="HD286" s="51"/>
      <c r="HE286" s="51"/>
      <c r="HF286" s="51"/>
      <c r="HG286" s="51"/>
      <c r="HH286" s="51"/>
      <c r="HI286" s="51"/>
      <c r="HJ286" s="51"/>
      <c r="HK286" s="51"/>
      <c r="HL286" s="51"/>
      <c r="HM286" s="51"/>
      <c r="HN286" s="51"/>
      <c r="HO286" s="51"/>
      <c r="HP286" s="51"/>
      <c r="HQ286" s="51"/>
      <c r="HR286" s="51"/>
      <c r="HS286" s="51"/>
      <c r="HT286" s="51"/>
      <c r="HU286" s="51"/>
      <c r="HV286" s="51"/>
      <c r="HW286" s="51"/>
    </row>
    <row r="287" spans="1:231" ht="27.75" customHeight="1" x14ac:dyDescent="0.2">
      <c r="A287" s="37"/>
      <c r="B287" s="25" t="s">
        <v>285</v>
      </c>
      <c r="C287" s="26" t="s">
        <v>286</v>
      </c>
      <c r="D287" s="19">
        <v>864.3664</v>
      </c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51"/>
      <c r="AU287" s="51"/>
      <c r="AV287" s="51"/>
      <c r="AW287" s="51"/>
      <c r="AX287" s="51"/>
      <c r="AY287" s="51"/>
      <c r="AZ287" s="51"/>
      <c r="BA287" s="51"/>
      <c r="BB287" s="51"/>
      <c r="BC287" s="51"/>
      <c r="BD287" s="51"/>
      <c r="BE287" s="51"/>
      <c r="BF287" s="51"/>
      <c r="BG287" s="51"/>
      <c r="BH287" s="51"/>
      <c r="BI287" s="51"/>
      <c r="BJ287" s="51"/>
      <c r="BK287" s="51"/>
      <c r="BL287" s="51"/>
      <c r="BM287" s="51"/>
      <c r="BN287" s="51"/>
      <c r="BO287" s="51"/>
      <c r="BP287" s="51"/>
      <c r="BQ287" s="51"/>
      <c r="BR287" s="51"/>
      <c r="BS287" s="51"/>
      <c r="BT287" s="51"/>
      <c r="BU287" s="51"/>
      <c r="BV287" s="51"/>
      <c r="BW287" s="51"/>
      <c r="BX287" s="51"/>
      <c r="BY287" s="51"/>
      <c r="BZ287" s="51"/>
      <c r="CA287" s="51"/>
      <c r="CB287" s="51"/>
      <c r="CC287" s="51"/>
      <c r="CD287" s="51"/>
      <c r="CE287" s="51"/>
      <c r="CF287" s="51"/>
      <c r="CG287" s="51"/>
      <c r="CH287" s="51"/>
      <c r="CI287" s="51"/>
      <c r="CJ287" s="51"/>
      <c r="CK287" s="51"/>
      <c r="CL287" s="51"/>
      <c r="CM287" s="51"/>
      <c r="CN287" s="51"/>
      <c r="CO287" s="51"/>
      <c r="CP287" s="51"/>
      <c r="CQ287" s="51"/>
      <c r="CR287" s="51"/>
      <c r="CS287" s="51"/>
      <c r="CT287" s="51"/>
      <c r="CU287" s="51"/>
      <c r="CV287" s="51"/>
      <c r="CW287" s="51"/>
      <c r="CX287" s="51"/>
      <c r="CY287" s="51"/>
      <c r="CZ287" s="51"/>
      <c r="DA287" s="51"/>
      <c r="DB287" s="51"/>
      <c r="DC287" s="51"/>
      <c r="DD287" s="51"/>
      <c r="DE287" s="51"/>
      <c r="DF287" s="51"/>
      <c r="DG287" s="51"/>
      <c r="DH287" s="51"/>
      <c r="DI287" s="51"/>
      <c r="DJ287" s="51"/>
      <c r="DK287" s="51"/>
      <c r="DL287" s="51"/>
      <c r="DM287" s="51"/>
      <c r="DN287" s="51"/>
      <c r="DO287" s="51"/>
      <c r="DP287" s="51"/>
      <c r="DQ287" s="51"/>
      <c r="DR287" s="51"/>
      <c r="DS287" s="51"/>
      <c r="DT287" s="51"/>
      <c r="DU287" s="51"/>
      <c r="DV287" s="51"/>
      <c r="DW287" s="51"/>
      <c r="DX287" s="51"/>
      <c r="DY287" s="51"/>
      <c r="DZ287" s="51"/>
      <c r="EA287" s="51"/>
      <c r="EB287" s="51"/>
      <c r="EC287" s="51"/>
      <c r="ED287" s="51"/>
      <c r="EE287" s="51"/>
      <c r="EF287" s="51"/>
      <c r="EG287" s="51"/>
      <c r="EH287" s="51"/>
      <c r="EI287" s="51"/>
      <c r="EJ287" s="51"/>
      <c r="EK287" s="51"/>
      <c r="EL287" s="51"/>
      <c r="EM287" s="51"/>
      <c r="EN287" s="51"/>
      <c r="EO287" s="51"/>
      <c r="EP287" s="51"/>
      <c r="EQ287" s="51"/>
      <c r="ER287" s="51"/>
      <c r="ES287" s="51"/>
      <c r="ET287" s="51"/>
      <c r="EU287" s="51"/>
      <c r="EV287" s="51"/>
      <c r="EW287" s="51"/>
      <c r="EX287" s="51"/>
      <c r="EY287" s="51"/>
      <c r="EZ287" s="51"/>
      <c r="FA287" s="51"/>
      <c r="FB287" s="51"/>
      <c r="FC287" s="51"/>
      <c r="FD287" s="51"/>
      <c r="FE287" s="51"/>
      <c r="FF287" s="51"/>
      <c r="FG287" s="51"/>
      <c r="FH287" s="51"/>
      <c r="FI287" s="51"/>
      <c r="FJ287" s="51"/>
      <c r="FK287" s="51"/>
      <c r="FL287" s="51"/>
      <c r="FM287" s="51"/>
      <c r="FN287" s="51"/>
      <c r="FO287" s="51"/>
      <c r="FP287" s="51"/>
      <c r="FQ287" s="51"/>
      <c r="FR287" s="51"/>
      <c r="FS287" s="51"/>
      <c r="FT287" s="51"/>
      <c r="FU287" s="51"/>
      <c r="FV287" s="51"/>
      <c r="FW287" s="51"/>
      <c r="FX287" s="51"/>
      <c r="FY287" s="51"/>
      <c r="FZ287" s="51"/>
      <c r="GA287" s="51"/>
      <c r="GB287" s="51"/>
      <c r="GC287" s="51"/>
      <c r="GD287" s="51"/>
      <c r="GE287" s="51"/>
      <c r="GF287" s="51"/>
      <c r="GG287" s="51"/>
      <c r="GH287" s="51"/>
      <c r="GI287" s="51"/>
      <c r="GJ287" s="51"/>
      <c r="GK287" s="51"/>
      <c r="GL287" s="51"/>
      <c r="GM287" s="51"/>
      <c r="GN287" s="51"/>
      <c r="GO287" s="51"/>
      <c r="GP287" s="51"/>
      <c r="GQ287" s="51"/>
      <c r="GR287" s="51"/>
      <c r="GS287" s="51"/>
      <c r="GT287" s="51"/>
      <c r="GU287" s="51"/>
      <c r="GV287" s="51"/>
      <c r="GW287" s="51"/>
      <c r="GX287" s="51"/>
      <c r="GY287" s="51"/>
      <c r="GZ287" s="51"/>
      <c r="HA287" s="51"/>
      <c r="HB287" s="51"/>
      <c r="HC287" s="51"/>
      <c r="HD287" s="51"/>
      <c r="HE287" s="51"/>
      <c r="HF287" s="51"/>
      <c r="HG287" s="51"/>
      <c r="HH287" s="51"/>
      <c r="HI287" s="51"/>
      <c r="HJ287" s="51"/>
      <c r="HK287" s="51"/>
      <c r="HL287" s="51"/>
      <c r="HM287" s="51"/>
      <c r="HN287" s="51"/>
      <c r="HO287" s="51"/>
      <c r="HP287" s="51"/>
      <c r="HQ287" s="51"/>
      <c r="HR287" s="51"/>
      <c r="HS287" s="51"/>
      <c r="HT287" s="51"/>
      <c r="HU287" s="51"/>
      <c r="HV287" s="51"/>
      <c r="HW287" s="51"/>
    </row>
    <row r="288" spans="1:231" ht="27.75" customHeight="1" x14ac:dyDescent="0.2">
      <c r="A288" s="37" t="s">
        <v>414</v>
      </c>
      <c r="B288" s="25"/>
      <c r="C288" s="18" t="s">
        <v>147</v>
      </c>
      <c r="D288" s="19">
        <f>SUM(D289:D290)</f>
        <v>1362.81096</v>
      </c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51"/>
      <c r="AU288" s="51"/>
      <c r="AV288" s="51"/>
      <c r="AW288" s="51"/>
      <c r="AX288" s="51"/>
      <c r="AY288" s="51"/>
      <c r="AZ288" s="51"/>
      <c r="BA288" s="51"/>
      <c r="BB288" s="51"/>
      <c r="BC288" s="51"/>
      <c r="BD288" s="51"/>
      <c r="BE288" s="51"/>
      <c r="BF288" s="51"/>
      <c r="BG288" s="51"/>
      <c r="BH288" s="51"/>
      <c r="BI288" s="51"/>
      <c r="BJ288" s="51"/>
      <c r="BK288" s="51"/>
      <c r="BL288" s="51"/>
      <c r="BM288" s="51"/>
      <c r="BN288" s="51"/>
      <c r="BO288" s="51"/>
      <c r="BP288" s="51"/>
      <c r="BQ288" s="51"/>
      <c r="BR288" s="51"/>
      <c r="BS288" s="51"/>
      <c r="BT288" s="51"/>
      <c r="BU288" s="51"/>
      <c r="BV288" s="51"/>
      <c r="BW288" s="51"/>
      <c r="BX288" s="51"/>
      <c r="BY288" s="51"/>
      <c r="BZ288" s="51"/>
      <c r="CA288" s="51"/>
      <c r="CB288" s="51"/>
      <c r="CC288" s="51"/>
      <c r="CD288" s="51"/>
      <c r="CE288" s="51"/>
      <c r="CF288" s="51"/>
      <c r="CG288" s="51"/>
      <c r="CH288" s="51"/>
      <c r="CI288" s="51"/>
      <c r="CJ288" s="51"/>
      <c r="CK288" s="51"/>
      <c r="CL288" s="51"/>
      <c r="CM288" s="51"/>
      <c r="CN288" s="51"/>
      <c r="CO288" s="51"/>
      <c r="CP288" s="51"/>
      <c r="CQ288" s="51"/>
      <c r="CR288" s="51"/>
      <c r="CS288" s="51"/>
      <c r="CT288" s="51"/>
      <c r="CU288" s="51"/>
      <c r="CV288" s="51"/>
      <c r="CW288" s="51"/>
      <c r="CX288" s="51"/>
      <c r="CY288" s="51"/>
      <c r="CZ288" s="51"/>
      <c r="DA288" s="51"/>
      <c r="DB288" s="51"/>
      <c r="DC288" s="51"/>
      <c r="DD288" s="51"/>
      <c r="DE288" s="51"/>
      <c r="DF288" s="51"/>
      <c r="DG288" s="51"/>
      <c r="DH288" s="51"/>
      <c r="DI288" s="51"/>
      <c r="DJ288" s="51"/>
      <c r="DK288" s="51"/>
      <c r="DL288" s="51"/>
      <c r="DM288" s="51"/>
      <c r="DN288" s="51"/>
      <c r="DO288" s="51"/>
      <c r="DP288" s="51"/>
      <c r="DQ288" s="51"/>
      <c r="DR288" s="51"/>
      <c r="DS288" s="51"/>
      <c r="DT288" s="51"/>
      <c r="DU288" s="51"/>
      <c r="DV288" s="51"/>
      <c r="DW288" s="51"/>
      <c r="DX288" s="51"/>
      <c r="DY288" s="51"/>
      <c r="DZ288" s="51"/>
      <c r="EA288" s="51"/>
      <c r="EB288" s="51"/>
      <c r="EC288" s="51"/>
      <c r="ED288" s="51"/>
      <c r="EE288" s="51"/>
      <c r="EF288" s="51"/>
      <c r="EG288" s="51"/>
      <c r="EH288" s="51"/>
      <c r="EI288" s="51"/>
      <c r="EJ288" s="51"/>
      <c r="EK288" s="51"/>
      <c r="EL288" s="51"/>
      <c r="EM288" s="51"/>
      <c r="EN288" s="51"/>
      <c r="EO288" s="51"/>
      <c r="EP288" s="51"/>
      <c r="EQ288" s="51"/>
      <c r="ER288" s="51"/>
      <c r="ES288" s="51"/>
      <c r="ET288" s="51"/>
      <c r="EU288" s="51"/>
      <c r="EV288" s="51"/>
      <c r="EW288" s="51"/>
      <c r="EX288" s="51"/>
      <c r="EY288" s="51"/>
      <c r="EZ288" s="51"/>
      <c r="FA288" s="51"/>
      <c r="FB288" s="51"/>
      <c r="FC288" s="51"/>
      <c r="FD288" s="51"/>
      <c r="FE288" s="51"/>
      <c r="FF288" s="51"/>
      <c r="FG288" s="51"/>
      <c r="FH288" s="51"/>
      <c r="FI288" s="51"/>
      <c r="FJ288" s="51"/>
      <c r="FK288" s="51"/>
      <c r="FL288" s="51"/>
      <c r="FM288" s="51"/>
      <c r="FN288" s="51"/>
      <c r="FO288" s="51"/>
      <c r="FP288" s="51"/>
      <c r="FQ288" s="51"/>
      <c r="FR288" s="51"/>
      <c r="FS288" s="51"/>
      <c r="FT288" s="51"/>
      <c r="FU288" s="51"/>
      <c r="FV288" s="51"/>
      <c r="FW288" s="51"/>
      <c r="FX288" s="51"/>
      <c r="FY288" s="51"/>
      <c r="FZ288" s="51"/>
      <c r="GA288" s="51"/>
      <c r="GB288" s="51"/>
      <c r="GC288" s="51"/>
      <c r="GD288" s="51"/>
      <c r="GE288" s="51"/>
      <c r="GF288" s="51"/>
      <c r="GG288" s="51"/>
      <c r="GH288" s="51"/>
      <c r="GI288" s="51"/>
      <c r="GJ288" s="51"/>
      <c r="GK288" s="51"/>
      <c r="GL288" s="51"/>
      <c r="GM288" s="51"/>
      <c r="GN288" s="51"/>
      <c r="GO288" s="51"/>
      <c r="GP288" s="51"/>
      <c r="GQ288" s="51"/>
      <c r="GR288" s="51"/>
      <c r="GS288" s="51"/>
      <c r="GT288" s="51"/>
      <c r="GU288" s="51"/>
      <c r="GV288" s="51"/>
      <c r="GW288" s="51"/>
      <c r="GX288" s="51"/>
      <c r="GY288" s="51"/>
      <c r="GZ288" s="51"/>
      <c r="HA288" s="51"/>
      <c r="HB288" s="51"/>
      <c r="HC288" s="51"/>
      <c r="HD288" s="51"/>
      <c r="HE288" s="51"/>
      <c r="HF288" s="51"/>
      <c r="HG288" s="51"/>
      <c r="HH288" s="51"/>
      <c r="HI288" s="51"/>
      <c r="HJ288" s="51"/>
      <c r="HK288" s="51"/>
      <c r="HL288" s="51"/>
      <c r="HM288" s="51"/>
      <c r="HN288" s="51"/>
      <c r="HO288" s="51"/>
      <c r="HP288" s="51"/>
      <c r="HQ288" s="51"/>
      <c r="HR288" s="51"/>
      <c r="HS288" s="51"/>
      <c r="HT288" s="51"/>
      <c r="HU288" s="51"/>
      <c r="HV288" s="51"/>
      <c r="HW288" s="51"/>
    </row>
    <row r="289" spans="1:231" ht="27.75" customHeight="1" x14ac:dyDescent="0.2">
      <c r="A289" s="37"/>
      <c r="B289" s="25" t="s">
        <v>285</v>
      </c>
      <c r="C289" s="26" t="s">
        <v>286</v>
      </c>
      <c r="D289" s="19">
        <v>1358.7100499999999</v>
      </c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51"/>
      <c r="AU289" s="51"/>
      <c r="AV289" s="51"/>
      <c r="AW289" s="51"/>
      <c r="AX289" s="51"/>
      <c r="AY289" s="51"/>
      <c r="AZ289" s="51"/>
      <c r="BA289" s="51"/>
      <c r="BB289" s="51"/>
      <c r="BC289" s="51"/>
      <c r="BD289" s="51"/>
      <c r="BE289" s="51"/>
      <c r="BF289" s="51"/>
      <c r="BG289" s="51"/>
      <c r="BH289" s="51"/>
      <c r="BI289" s="51"/>
      <c r="BJ289" s="51"/>
      <c r="BK289" s="51"/>
      <c r="BL289" s="51"/>
      <c r="BM289" s="51"/>
      <c r="BN289" s="51"/>
      <c r="BO289" s="51"/>
      <c r="BP289" s="51"/>
      <c r="BQ289" s="51"/>
      <c r="BR289" s="51"/>
      <c r="BS289" s="51"/>
      <c r="BT289" s="51"/>
      <c r="BU289" s="51"/>
      <c r="BV289" s="51"/>
      <c r="BW289" s="51"/>
      <c r="BX289" s="51"/>
      <c r="BY289" s="51"/>
      <c r="BZ289" s="51"/>
      <c r="CA289" s="51"/>
      <c r="CB289" s="51"/>
      <c r="CC289" s="51"/>
      <c r="CD289" s="51"/>
      <c r="CE289" s="51"/>
      <c r="CF289" s="51"/>
      <c r="CG289" s="51"/>
      <c r="CH289" s="51"/>
      <c r="CI289" s="51"/>
      <c r="CJ289" s="51"/>
      <c r="CK289" s="51"/>
      <c r="CL289" s="51"/>
      <c r="CM289" s="51"/>
      <c r="CN289" s="51"/>
      <c r="CO289" s="51"/>
      <c r="CP289" s="51"/>
      <c r="CQ289" s="51"/>
      <c r="CR289" s="51"/>
      <c r="CS289" s="51"/>
      <c r="CT289" s="51"/>
      <c r="CU289" s="51"/>
      <c r="CV289" s="51"/>
      <c r="CW289" s="51"/>
      <c r="CX289" s="51"/>
      <c r="CY289" s="51"/>
      <c r="CZ289" s="51"/>
      <c r="DA289" s="51"/>
      <c r="DB289" s="51"/>
      <c r="DC289" s="51"/>
      <c r="DD289" s="51"/>
      <c r="DE289" s="51"/>
      <c r="DF289" s="51"/>
      <c r="DG289" s="51"/>
      <c r="DH289" s="51"/>
      <c r="DI289" s="51"/>
      <c r="DJ289" s="51"/>
      <c r="DK289" s="51"/>
      <c r="DL289" s="51"/>
      <c r="DM289" s="51"/>
      <c r="DN289" s="51"/>
      <c r="DO289" s="51"/>
      <c r="DP289" s="51"/>
      <c r="DQ289" s="51"/>
      <c r="DR289" s="51"/>
      <c r="DS289" s="51"/>
      <c r="DT289" s="51"/>
      <c r="DU289" s="51"/>
      <c r="DV289" s="51"/>
      <c r="DW289" s="51"/>
      <c r="DX289" s="51"/>
      <c r="DY289" s="51"/>
      <c r="DZ289" s="51"/>
      <c r="EA289" s="51"/>
      <c r="EB289" s="51"/>
      <c r="EC289" s="51"/>
      <c r="ED289" s="51"/>
      <c r="EE289" s="51"/>
      <c r="EF289" s="51"/>
      <c r="EG289" s="51"/>
      <c r="EH289" s="51"/>
      <c r="EI289" s="51"/>
      <c r="EJ289" s="51"/>
      <c r="EK289" s="51"/>
      <c r="EL289" s="51"/>
      <c r="EM289" s="51"/>
      <c r="EN289" s="51"/>
      <c r="EO289" s="51"/>
      <c r="EP289" s="51"/>
      <c r="EQ289" s="51"/>
      <c r="ER289" s="51"/>
      <c r="ES289" s="51"/>
      <c r="ET289" s="51"/>
      <c r="EU289" s="51"/>
      <c r="EV289" s="51"/>
      <c r="EW289" s="51"/>
      <c r="EX289" s="51"/>
      <c r="EY289" s="51"/>
      <c r="EZ289" s="51"/>
      <c r="FA289" s="51"/>
      <c r="FB289" s="51"/>
      <c r="FC289" s="51"/>
      <c r="FD289" s="51"/>
      <c r="FE289" s="51"/>
      <c r="FF289" s="51"/>
      <c r="FG289" s="51"/>
      <c r="FH289" s="51"/>
      <c r="FI289" s="51"/>
      <c r="FJ289" s="51"/>
      <c r="FK289" s="51"/>
      <c r="FL289" s="51"/>
      <c r="FM289" s="51"/>
      <c r="FN289" s="51"/>
      <c r="FO289" s="51"/>
      <c r="FP289" s="51"/>
      <c r="FQ289" s="51"/>
      <c r="FR289" s="51"/>
      <c r="FS289" s="51"/>
      <c r="FT289" s="51"/>
      <c r="FU289" s="51"/>
      <c r="FV289" s="51"/>
      <c r="FW289" s="51"/>
      <c r="FX289" s="51"/>
      <c r="FY289" s="51"/>
      <c r="FZ289" s="51"/>
      <c r="GA289" s="51"/>
      <c r="GB289" s="51"/>
      <c r="GC289" s="51"/>
      <c r="GD289" s="51"/>
      <c r="GE289" s="51"/>
      <c r="GF289" s="51"/>
      <c r="GG289" s="51"/>
      <c r="GH289" s="51"/>
      <c r="GI289" s="51"/>
      <c r="GJ289" s="51"/>
      <c r="GK289" s="51"/>
      <c r="GL289" s="51"/>
      <c r="GM289" s="51"/>
      <c r="GN289" s="51"/>
      <c r="GO289" s="51"/>
      <c r="GP289" s="51"/>
      <c r="GQ289" s="51"/>
      <c r="GR289" s="51"/>
      <c r="GS289" s="51"/>
      <c r="GT289" s="51"/>
      <c r="GU289" s="51"/>
      <c r="GV289" s="51"/>
      <c r="GW289" s="51"/>
      <c r="GX289" s="51"/>
      <c r="GY289" s="51"/>
      <c r="GZ289" s="51"/>
      <c r="HA289" s="51"/>
      <c r="HB289" s="51"/>
      <c r="HC289" s="51"/>
      <c r="HD289" s="51"/>
      <c r="HE289" s="51"/>
      <c r="HF289" s="51"/>
      <c r="HG289" s="51"/>
      <c r="HH289" s="51"/>
      <c r="HI289" s="51"/>
      <c r="HJ289" s="51"/>
      <c r="HK289" s="51"/>
      <c r="HL289" s="51"/>
      <c r="HM289" s="51"/>
      <c r="HN289" s="51"/>
      <c r="HO289" s="51"/>
      <c r="HP289" s="51"/>
      <c r="HQ289" s="51"/>
      <c r="HR289" s="51"/>
      <c r="HS289" s="51"/>
      <c r="HT289" s="51"/>
      <c r="HU289" s="51"/>
      <c r="HV289" s="51"/>
      <c r="HW289" s="51"/>
    </row>
    <row r="290" spans="1:231" ht="27.75" customHeight="1" x14ac:dyDescent="0.2">
      <c r="A290" s="37"/>
      <c r="B290" s="25" t="s">
        <v>281</v>
      </c>
      <c r="C290" s="26" t="s">
        <v>282</v>
      </c>
      <c r="D290" s="19">
        <v>4.1009099999999998</v>
      </c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  <c r="AS290" s="40"/>
      <c r="AT290" s="40"/>
      <c r="AU290" s="40"/>
      <c r="AV290" s="40"/>
      <c r="AW290" s="40"/>
      <c r="AX290" s="40"/>
      <c r="AY290" s="40"/>
      <c r="AZ290" s="40"/>
      <c r="BA290" s="40"/>
      <c r="BB290" s="40"/>
      <c r="BC290" s="40"/>
      <c r="BD290" s="40"/>
      <c r="BE290" s="40"/>
      <c r="BF290" s="40"/>
      <c r="BG290" s="40"/>
      <c r="BH290" s="40"/>
      <c r="BI290" s="40"/>
      <c r="BJ290" s="40"/>
      <c r="BK290" s="40"/>
      <c r="BL290" s="40"/>
      <c r="BM290" s="40"/>
      <c r="BN290" s="40"/>
      <c r="BO290" s="40"/>
      <c r="BP290" s="40"/>
      <c r="BQ290" s="40"/>
      <c r="BR290" s="40"/>
      <c r="BS290" s="40"/>
      <c r="BT290" s="40"/>
      <c r="BU290" s="40"/>
      <c r="BV290" s="40"/>
      <c r="BW290" s="40"/>
      <c r="BX290" s="40"/>
      <c r="BY290" s="40"/>
      <c r="BZ290" s="40"/>
      <c r="CA290" s="40"/>
      <c r="CB290" s="40"/>
      <c r="CC290" s="40"/>
      <c r="CD290" s="40"/>
      <c r="CE290" s="40"/>
      <c r="CF290" s="40"/>
      <c r="CG290" s="40"/>
      <c r="CH290" s="40"/>
      <c r="CI290" s="40"/>
      <c r="CJ290" s="40"/>
      <c r="CK290" s="40"/>
      <c r="CL290" s="40"/>
      <c r="CM290" s="40"/>
      <c r="CN290" s="40"/>
      <c r="CO290" s="40"/>
      <c r="CP290" s="40"/>
      <c r="CQ290" s="40"/>
      <c r="CR290" s="40"/>
      <c r="CS290" s="40"/>
      <c r="CT290" s="40"/>
      <c r="CU290" s="40"/>
      <c r="CV290" s="40"/>
      <c r="CW290" s="40"/>
      <c r="CX290" s="40"/>
      <c r="CY290" s="40"/>
      <c r="CZ290" s="40"/>
      <c r="DA290" s="40"/>
      <c r="DB290" s="40"/>
      <c r="DC290" s="40"/>
      <c r="DD290" s="40"/>
      <c r="DE290" s="40"/>
      <c r="DF290" s="40"/>
      <c r="DG290" s="40"/>
      <c r="DH290" s="40"/>
      <c r="DI290" s="40"/>
      <c r="DJ290" s="40"/>
      <c r="DK290" s="40"/>
      <c r="DL290" s="40"/>
      <c r="DM290" s="40"/>
      <c r="DN290" s="40"/>
      <c r="DO290" s="40"/>
      <c r="DP290" s="40"/>
      <c r="DQ290" s="40"/>
      <c r="DR290" s="40"/>
      <c r="DS290" s="40"/>
      <c r="DT290" s="40"/>
      <c r="DU290" s="40"/>
      <c r="DV290" s="40"/>
      <c r="DW290" s="40"/>
      <c r="DX290" s="40"/>
      <c r="DY290" s="40"/>
      <c r="DZ290" s="40"/>
      <c r="EA290" s="40"/>
      <c r="EB290" s="40"/>
      <c r="EC290" s="40"/>
      <c r="ED290" s="40"/>
      <c r="EE290" s="40"/>
      <c r="EF290" s="40"/>
      <c r="EG290" s="40"/>
      <c r="EH290" s="40"/>
      <c r="EI290" s="40"/>
      <c r="EJ290" s="40"/>
      <c r="EK290" s="40"/>
      <c r="EL290" s="40"/>
      <c r="EM290" s="40"/>
      <c r="EN290" s="40"/>
      <c r="EO290" s="40"/>
      <c r="EP290" s="40"/>
      <c r="EQ290" s="40"/>
      <c r="ER290" s="40"/>
      <c r="ES290" s="40"/>
      <c r="ET290" s="40"/>
      <c r="EU290" s="40"/>
      <c r="EV290" s="40"/>
      <c r="EW290" s="40"/>
      <c r="EX290" s="40"/>
      <c r="EY290" s="40"/>
      <c r="EZ290" s="40"/>
      <c r="FA290" s="40"/>
      <c r="FB290" s="40"/>
      <c r="FC290" s="40"/>
      <c r="FD290" s="40"/>
      <c r="FE290" s="40"/>
      <c r="FF290" s="40"/>
      <c r="FG290" s="40"/>
      <c r="FH290" s="40"/>
      <c r="FI290" s="40"/>
      <c r="FJ290" s="40"/>
      <c r="FK290" s="40"/>
      <c r="FL290" s="40"/>
      <c r="FM290" s="40"/>
      <c r="FN290" s="40"/>
      <c r="FO290" s="40"/>
      <c r="FP290" s="40"/>
      <c r="FQ290" s="40"/>
      <c r="FR290" s="40"/>
      <c r="FS290" s="40"/>
      <c r="FT290" s="40"/>
      <c r="FU290" s="40"/>
      <c r="FV290" s="40"/>
      <c r="FW290" s="40"/>
      <c r="FX290" s="40"/>
      <c r="FY290" s="40"/>
      <c r="FZ290" s="40"/>
      <c r="GA290" s="40"/>
      <c r="GB290" s="40"/>
      <c r="GC290" s="40"/>
      <c r="GD290" s="40"/>
      <c r="GE290" s="40"/>
      <c r="GF290" s="40"/>
      <c r="GG290" s="40"/>
      <c r="GH290" s="40"/>
      <c r="GI290" s="40"/>
      <c r="GJ290" s="40"/>
      <c r="GK290" s="40"/>
      <c r="GL290" s="40"/>
      <c r="GM290" s="40"/>
      <c r="GN290" s="40"/>
      <c r="GO290" s="40"/>
      <c r="GP290" s="40"/>
      <c r="GQ290" s="40"/>
      <c r="GR290" s="40"/>
      <c r="GS290" s="40"/>
      <c r="GT290" s="40"/>
      <c r="GU290" s="40"/>
      <c r="GV290" s="40"/>
      <c r="GW290" s="40"/>
      <c r="GX290" s="40"/>
      <c r="GY290" s="40"/>
      <c r="GZ290" s="40"/>
      <c r="HA290" s="40"/>
      <c r="HB290" s="40"/>
      <c r="HC290" s="40"/>
      <c r="HD290" s="40"/>
      <c r="HE290" s="40"/>
      <c r="HF290" s="40"/>
      <c r="HG290" s="40"/>
      <c r="HH290" s="40"/>
      <c r="HI290" s="40"/>
      <c r="HJ290" s="40"/>
      <c r="HK290" s="40"/>
      <c r="HL290" s="40"/>
      <c r="HM290" s="40"/>
      <c r="HN290" s="40"/>
      <c r="HO290" s="40"/>
      <c r="HP290" s="40"/>
      <c r="HQ290" s="40"/>
      <c r="HR290" s="40"/>
      <c r="HS290" s="40"/>
      <c r="HT290" s="40"/>
      <c r="HU290" s="40"/>
      <c r="HV290" s="40"/>
      <c r="HW290" s="40"/>
    </row>
    <row r="291" spans="1:231" ht="27.75" customHeight="1" x14ac:dyDescent="0.2">
      <c r="A291" s="37" t="s">
        <v>415</v>
      </c>
      <c r="B291" s="25"/>
      <c r="C291" s="26" t="s">
        <v>148</v>
      </c>
      <c r="D291" s="19">
        <f>D292</f>
        <v>102261.35578000001</v>
      </c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2"/>
      <c r="AJ291" s="62"/>
      <c r="AK291" s="62"/>
      <c r="AL291" s="62"/>
      <c r="AM291" s="62"/>
      <c r="AN291" s="62"/>
      <c r="AO291" s="62"/>
      <c r="AP291" s="62"/>
      <c r="AQ291" s="62"/>
      <c r="AR291" s="62"/>
      <c r="AS291" s="62"/>
      <c r="AT291" s="62"/>
      <c r="AU291" s="62"/>
      <c r="AV291" s="62"/>
      <c r="AW291" s="62"/>
      <c r="AX291" s="62"/>
      <c r="AY291" s="62"/>
      <c r="AZ291" s="62"/>
      <c r="BA291" s="62"/>
      <c r="BB291" s="62"/>
      <c r="BC291" s="62"/>
      <c r="BD291" s="62"/>
      <c r="BE291" s="62"/>
      <c r="BF291" s="62"/>
      <c r="BG291" s="62"/>
      <c r="BH291" s="62"/>
      <c r="BI291" s="62"/>
      <c r="BJ291" s="62"/>
      <c r="BK291" s="62"/>
      <c r="BL291" s="62"/>
      <c r="BM291" s="62"/>
      <c r="BN291" s="62"/>
      <c r="BO291" s="62"/>
      <c r="BP291" s="62"/>
      <c r="BQ291" s="62"/>
      <c r="BR291" s="62"/>
      <c r="BS291" s="62"/>
      <c r="BT291" s="62"/>
      <c r="BU291" s="62"/>
      <c r="BV291" s="62"/>
      <c r="BW291" s="62"/>
      <c r="BX291" s="62"/>
      <c r="BY291" s="62"/>
      <c r="BZ291" s="62"/>
      <c r="CA291" s="62"/>
      <c r="CB291" s="62"/>
      <c r="CC291" s="62"/>
      <c r="CD291" s="62"/>
      <c r="CE291" s="62"/>
      <c r="CF291" s="62"/>
      <c r="CG291" s="62"/>
      <c r="CH291" s="62"/>
      <c r="CI291" s="62"/>
      <c r="CJ291" s="62"/>
      <c r="CK291" s="62"/>
      <c r="CL291" s="62"/>
      <c r="CM291" s="62"/>
      <c r="CN291" s="62"/>
      <c r="CO291" s="62"/>
      <c r="CP291" s="62"/>
      <c r="CQ291" s="62"/>
      <c r="CR291" s="62"/>
      <c r="CS291" s="62"/>
      <c r="CT291" s="62"/>
      <c r="CU291" s="62"/>
      <c r="CV291" s="62"/>
      <c r="CW291" s="62"/>
      <c r="CX291" s="62"/>
      <c r="CY291" s="62"/>
      <c r="CZ291" s="62"/>
      <c r="DA291" s="62"/>
      <c r="DB291" s="62"/>
      <c r="DC291" s="62"/>
      <c r="DD291" s="62"/>
      <c r="DE291" s="62"/>
      <c r="DF291" s="62"/>
      <c r="DG291" s="62"/>
      <c r="DH291" s="62"/>
      <c r="DI291" s="62"/>
      <c r="DJ291" s="62"/>
      <c r="DK291" s="62"/>
      <c r="DL291" s="62"/>
      <c r="DM291" s="62"/>
      <c r="DN291" s="62"/>
      <c r="DO291" s="62"/>
      <c r="DP291" s="62"/>
      <c r="DQ291" s="62"/>
      <c r="DR291" s="62"/>
      <c r="DS291" s="62"/>
      <c r="DT291" s="62"/>
      <c r="DU291" s="62"/>
      <c r="DV291" s="62"/>
      <c r="DW291" s="62"/>
      <c r="DX291" s="62"/>
      <c r="DY291" s="62"/>
      <c r="DZ291" s="62"/>
      <c r="EA291" s="62"/>
      <c r="EB291" s="62"/>
      <c r="EC291" s="62"/>
      <c r="ED291" s="62"/>
      <c r="EE291" s="62"/>
      <c r="EF291" s="62"/>
      <c r="EG291" s="62"/>
      <c r="EH291" s="62"/>
      <c r="EI291" s="62"/>
      <c r="EJ291" s="62"/>
      <c r="EK291" s="62"/>
      <c r="EL291" s="62"/>
      <c r="EM291" s="62"/>
      <c r="EN291" s="62"/>
      <c r="EO291" s="62"/>
      <c r="EP291" s="62"/>
      <c r="EQ291" s="62"/>
      <c r="ER291" s="62"/>
      <c r="ES291" s="62"/>
      <c r="ET291" s="62"/>
      <c r="EU291" s="62"/>
      <c r="EV291" s="62"/>
      <c r="EW291" s="62"/>
      <c r="EX291" s="62"/>
      <c r="EY291" s="62"/>
      <c r="EZ291" s="62"/>
      <c r="FA291" s="62"/>
      <c r="FB291" s="62"/>
      <c r="FC291" s="62"/>
      <c r="FD291" s="62"/>
      <c r="FE291" s="62"/>
      <c r="FF291" s="62"/>
      <c r="FG291" s="62"/>
      <c r="FH291" s="62"/>
      <c r="FI291" s="62"/>
      <c r="FJ291" s="62"/>
      <c r="FK291" s="62"/>
      <c r="FL291" s="62"/>
      <c r="FM291" s="62"/>
      <c r="FN291" s="62"/>
      <c r="FO291" s="62"/>
      <c r="FP291" s="62"/>
      <c r="FQ291" s="62"/>
      <c r="FR291" s="62"/>
      <c r="FS291" s="62"/>
      <c r="FT291" s="62"/>
      <c r="FU291" s="62"/>
      <c r="FV291" s="62"/>
      <c r="FW291" s="62"/>
      <c r="FX291" s="62"/>
      <c r="FY291" s="62"/>
      <c r="FZ291" s="62"/>
      <c r="GA291" s="62"/>
      <c r="GB291" s="62"/>
      <c r="GC291" s="62"/>
      <c r="GD291" s="62"/>
      <c r="GE291" s="62"/>
      <c r="GF291" s="62"/>
      <c r="GG291" s="62"/>
      <c r="GH291" s="62"/>
      <c r="GI291" s="62"/>
      <c r="GJ291" s="62"/>
      <c r="GK291" s="62"/>
      <c r="GL291" s="62"/>
      <c r="GM291" s="62"/>
      <c r="GN291" s="62"/>
      <c r="GO291" s="62"/>
      <c r="GP291" s="62"/>
      <c r="GQ291" s="62"/>
      <c r="GR291" s="62"/>
      <c r="GS291" s="62"/>
      <c r="GT291" s="62"/>
      <c r="GU291" s="62"/>
      <c r="GV291" s="62"/>
      <c r="GW291" s="62"/>
      <c r="GX291" s="62"/>
      <c r="GY291" s="62"/>
      <c r="GZ291" s="62"/>
      <c r="HA291" s="62"/>
      <c r="HB291" s="62"/>
      <c r="HC291" s="62"/>
      <c r="HD291" s="62"/>
      <c r="HE291" s="62"/>
      <c r="HF291" s="62"/>
      <c r="HG291" s="62"/>
      <c r="HH291" s="62"/>
      <c r="HI291" s="62"/>
      <c r="HJ291" s="62"/>
      <c r="HK291" s="62"/>
      <c r="HL291" s="62"/>
      <c r="HM291" s="62"/>
      <c r="HN291" s="62"/>
      <c r="HO291" s="62"/>
      <c r="HP291" s="62"/>
      <c r="HQ291" s="62"/>
      <c r="HR291" s="62"/>
      <c r="HS291" s="62"/>
      <c r="HT291" s="62"/>
      <c r="HU291" s="62"/>
      <c r="HV291" s="62"/>
      <c r="HW291" s="62"/>
    </row>
    <row r="292" spans="1:231" ht="27.75" customHeight="1" x14ac:dyDescent="0.2">
      <c r="A292" s="37" t="s">
        <v>416</v>
      </c>
      <c r="B292" s="25"/>
      <c r="C292" s="26" t="s">
        <v>149</v>
      </c>
      <c r="D292" s="19">
        <f>D293+D295+D297</f>
        <v>102261.35578000001</v>
      </c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  <c r="AI292" s="62"/>
      <c r="AJ292" s="62"/>
      <c r="AK292" s="62"/>
      <c r="AL292" s="62"/>
      <c r="AM292" s="62"/>
      <c r="AN292" s="62"/>
      <c r="AO292" s="62"/>
      <c r="AP292" s="62"/>
      <c r="AQ292" s="62"/>
      <c r="AR292" s="62"/>
      <c r="AS292" s="62"/>
      <c r="AT292" s="62"/>
      <c r="AU292" s="62"/>
      <c r="AV292" s="62"/>
      <c r="AW292" s="62"/>
      <c r="AX292" s="62"/>
      <c r="AY292" s="62"/>
      <c r="AZ292" s="62"/>
      <c r="BA292" s="62"/>
      <c r="BB292" s="62"/>
      <c r="BC292" s="62"/>
      <c r="BD292" s="62"/>
      <c r="BE292" s="62"/>
      <c r="BF292" s="62"/>
      <c r="BG292" s="62"/>
      <c r="BH292" s="62"/>
      <c r="BI292" s="62"/>
      <c r="BJ292" s="62"/>
      <c r="BK292" s="62"/>
      <c r="BL292" s="62"/>
      <c r="BM292" s="62"/>
      <c r="BN292" s="62"/>
      <c r="BO292" s="62"/>
      <c r="BP292" s="62"/>
      <c r="BQ292" s="62"/>
      <c r="BR292" s="62"/>
      <c r="BS292" s="62"/>
      <c r="BT292" s="62"/>
      <c r="BU292" s="62"/>
      <c r="BV292" s="62"/>
      <c r="BW292" s="62"/>
      <c r="BX292" s="62"/>
      <c r="BY292" s="62"/>
      <c r="BZ292" s="62"/>
      <c r="CA292" s="62"/>
      <c r="CB292" s="62"/>
      <c r="CC292" s="62"/>
      <c r="CD292" s="62"/>
      <c r="CE292" s="62"/>
      <c r="CF292" s="62"/>
      <c r="CG292" s="62"/>
      <c r="CH292" s="62"/>
      <c r="CI292" s="62"/>
      <c r="CJ292" s="62"/>
      <c r="CK292" s="62"/>
      <c r="CL292" s="62"/>
      <c r="CM292" s="62"/>
      <c r="CN292" s="62"/>
      <c r="CO292" s="62"/>
      <c r="CP292" s="62"/>
      <c r="CQ292" s="62"/>
      <c r="CR292" s="62"/>
      <c r="CS292" s="62"/>
      <c r="CT292" s="62"/>
      <c r="CU292" s="62"/>
      <c r="CV292" s="62"/>
      <c r="CW292" s="62"/>
      <c r="CX292" s="62"/>
      <c r="CY292" s="62"/>
      <c r="CZ292" s="62"/>
      <c r="DA292" s="62"/>
      <c r="DB292" s="62"/>
      <c r="DC292" s="62"/>
      <c r="DD292" s="62"/>
      <c r="DE292" s="62"/>
      <c r="DF292" s="62"/>
      <c r="DG292" s="62"/>
      <c r="DH292" s="62"/>
      <c r="DI292" s="62"/>
      <c r="DJ292" s="62"/>
      <c r="DK292" s="62"/>
      <c r="DL292" s="62"/>
      <c r="DM292" s="62"/>
      <c r="DN292" s="62"/>
      <c r="DO292" s="62"/>
      <c r="DP292" s="62"/>
      <c r="DQ292" s="62"/>
      <c r="DR292" s="62"/>
      <c r="DS292" s="62"/>
      <c r="DT292" s="62"/>
      <c r="DU292" s="62"/>
      <c r="DV292" s="62"/>
      <c r="DW292" s="62"/>
      <c r="DX292" s="62"/>
      <c r="DY292" s="62"/>
      <c r="DZ292" s="62"/>
      <c r="EA292" s="62"/>
      <c r="EB292" s="62"/>
      <c r="EC292" s="62"/>
      <c r="ED292" s="62"/>
      <c r="EE292" s="62"/>
      <c r="EF292" s="62"/>
      <c r="EG292" s="62"/>
      <c r="EH292" s="62"/>
      <c r="EI292" s="62"/>
      <c r="EJ292" s="62"/>
      <c r="EK292" s="62"/>
      <c r="EL292" s="62"/>
      <c r="EM292" s="62"/>
      <c r="EN292" s="62"/>
      <c r="EO292" s="62"/>
      <c r="EP292" s="62"/>
      <c r="EQ292" s="62"/>
      <c r="ER292" s="62"/>
      <c r="ES292" s="62"/>
      <c r="ET292" s="62"/>
      <c r="EU292" s="62"/>
      <c r="EV292" s="62"/>
      <c r="EW292" s="62"/>
      <c r="EX292" s="62"/>
      <c r="EY292" s="62"/>
      <c r="EZ292" s="62"/>
      <c r="FA292" s="62"/>
      <c r="FB292" s="62"/>
      <c r="FC292" s="62"/>
      <c r="FD292" s="62"/>
      <c r="FE292" s="62"/>
      <c r="FF292" s="62"/>
      <c r="FG292" s="62"/>
      <c r="FH292" s="62"/>
      <c r="FI292" s="62"/>
      <c r="FJ292" s="62"/>
      <c r="FK292" s="62"/>
      <c r="FL292" s="62"/>
      <c r="FM292" s="62"/>
      <c r="FN292" s="62"/>
      <c r="FO292" s="62"/>
      <c r="FP292" s="62"/>
      <c r="FQ292" s="62"/>
      <c r="FR292" s="62"/>
      <c r="FS292" s="62"/>
      <c r="FT292" s="62"/>
      <c r="FU292" s="62"/>
      <c r="FV292" s="62"/>
      <c r="FW292" s="62"/>
      <c r="FX292" s="62"/>
      <c r="FY292" s="62"/>
      <c r="FZ292" s="62"/>
      <c r="GA292" s="62"/>
      <c r="GB292" s="62"/>
      <c r="GC292" s="62"/>
      <c r="GD292" s="62"/>
      <c r="GE292" s="62"/>
      <c r="GF292" s="62"/>
      <c r="GG292" s="62"/>
      <c r="GH292" s="62"/>
      <c r="GI292" s="62"/>
      <c r="GJ292" s="62"/>
      <c r="GK292" s="62"/>
      <c r="GL292" s="62"/>
      <c r="GM292" s="62"/>
      <c r="GN292" s="62"/>
      <c r="GO292" s="62"/>
      <c r="GP292" s="62"/>
      <c r="GQ292" s="62"/>
      <c r="GR292" s="62"/>
      <c r="GS292" s="62"/>
      <c r="GT292" s="62"/>
      <c r="GU292" s="62"/>
      <c r="GV292" s="62"/>
      <c r="GW292" s="62"/>
      <c r="GX292" s="62"/>
      <c r="GY292" s="62"/>
      <c r="GZ292" s="62"/>
      <c r="HA292" s="62"/>
      <c r="HB292" s="62"/>
      <c r="HC292" s="62"/>
      <c r="HD292" s="62"/>
      <c r="HE292" s="62"/>
      <c r="HF292" s="62"/>
      <c r="HG292" s="62"/>
      <c r="HH292" s="62"/>
      <c r="HI292" s="62"/>
      <c r="HJ292" s="62"/>
      <c r="HK292" s="62"/>
      <c r="HL292" s="62"/>
      <c r="HM292" s="62"/>
      <c r="HN292" s="62"/>
      <c r="HO292" s="62"/>
      <c r="HP292" s="62"/>
      <c r="HQ292" s="62"/>
      <c r="HR292" s="62"/>
      <c r="HS292" s="62"/>
      <c r="HT292" s="62"/>
      <c r="HU292" s="62"/>
      <c r="HV292" s="62"/>
      <c r="HW292" s="62"/>
    </row>
    <row r="293" spans="1:231" ht="53.25" customHeight="1" x14ac:dyDescent="0.2">
      <c r="A293" s="37" t="s">
        <v>417</v>
      </c>
      <c r="B293" s="25"/>
      <c r="C293" s="26" t="s">
        <v>150</v>
      </c>
      <c r="D293" s="19">
        <f>D294</f>
        <v>220</v>
      </c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  <c r="AI293" s="62"/>
      <c r="AJ293" s="62"/>
      <c r="AK293" s="62"/>
      <c r="AL293" s="62"/>
      <c r="AM293" s="62"/>
      <c r="AN293" s="62"/>
      <c r="AO293" s="62"/>
      <c r="AP293" s="62"/>
      <c r="AQ293" s="62"/>
      <c r="AR293" s="62"/>
      <c r="AS293" s="62"/>
      <c r="AT293" s="62"/>
      <c r="AU293" s="62"/>
      <c r="AV293" s="62"/>
      <c r="AW293" s="62"/>
      <c r="AX293" s="62"/>
      <c r="AY293" s="62"/>
      <c r="AZ293" s="62"/>
      <c r="BA293" s="62"/>
      <c r="BB293" s="62"/>
      <c r="BC293" s="62"/>
      <c r="BD293" s="62"/>
      <c r="BE293" s="62"/>
      <c r="BF293" s="62"/>
      <c r="BG293" s="62"/>
      <c r="BH293" s="62"/>
      <c r="BI293" s="62"/>
      <c r="BJ293" s="62"/>
      <c r="BK293" s="62"/>
      <c r="BL293" s="62"/>
      <c r="BM293" s="62"/>
      <c r="BN293" s="62"/>
      <c r="BO293" s="62"/>
      <c r="BP293" s="62"/>
      <c r="BQ293" s="62"/>
      <c r="BR293" s="62"/>
      <c r="BS293" s="62"/>
      <c r="BT293" s="62"/>
      <c r="BU293" s="62"/>
      <c r="BV293" s="62"/>
      <c r="BW293" s="62"/>
      <c r="BX293" s="62"/>
      <c r="BY293" s="62"/>
      <c r="BZ293" s="62"/>
      <c r="CA293" s="62"/>
      <c r="CB293" s="62"/>
      <c r="CC293" s="62"/>
      <c r="CD293" s="62"/>
      <c r="CE293" s="62"/>
      <c r="CF293" s="62"/>
      <c r="CG293" s="62"/>
      <c r="CH293" s="62"/>
      <c r="CI293" s="62"/>
      <c r="CJ293" s="62"/>
      <c r="CK293" s="62"/>
      <c r="CL293" s="62"/>
      <c r="CM293" s="62"/>
      <c r="CN293" s="62"/>
      <c r="CO293" s="62"/>
      <c r="CP293" s="62"/>
      <c r="CQ293" s="62"/>
      <c r="CR293" s="62"/>
      <c r="CS293" s="62"/>
      <c r="CT293" s="62"/>
      <c r="CU293" s="62"/>
      <c r="CV293" s="62"/>
      <c r="CW293" s="62"/>
      <c r="CX293" s="62"/>
      <c r="CY293" s="62"/>
      <c r="CZ293" s="62"/>
      <c r="DA293" s="62"/>
      <c r="DB293" s="62"/>
      <c r="DC293" s="62"/>
      <c r="DD293" s="62"/>
      <c r="DE293" s="62"/>
      <c r="DF293" s="62"/>
      <c r="DG293" s="62"/>
      <c r="DH293" s="62"/>
      <c r="DI293" s="62"/>
      <c r="DJ293" s="62"/>
      <c r="DK293" s="62"/>
      <c r="DL293" s="62"/>
      <c r="DM293" s="62"/>
      <c r="DN293" s="62"/>
      <c r="DO293" s="62"/>
      <c r="DP293" s="62"/>
      <c r="DQ293" s="62"/>
      <c r="DR293" s="62"/>
      <c r="DS293" s="62"/>
      <c r="DT293" s="62"/>
      <c r="DU293" s="62"/>
      <c r="DV293" s="62"/>
      <c r="DW293" s="62"/>
      <c r="DX293" s="62"/>
      <c r="DY293" s="62"/>
      <c r="DZ293" s="62"/>
      <c r="EA293" s="62"/>
      <c r="EB293" s="62"/>
      <c r="EC293" s="62"/>
      <c r="ED293" s="62"/>
      <c r="EE293" s="62"/>
      <c r="EF293" s="62"/>
      <c r="EG293" s="62"/>
      <c r="EH293" s="62"/>
      <c r="EI293" s="62"/>
      <c r="EJ293" s="62"/>
      <c r="EK293" s="62"/>
      <c r="EL293" s="62"/>
      <c r="EM293" s="62"/>
      <c r="EN293" s="62"/>
      <c r="EO293" s="62"/>
      <c r="EP293" s="62"/>
      <c r="EQ293" s="62"/>
      <c r="ER293" s="62"/>
      <c r="ES293" s="62"/>
      <c r="ET293" s="62"/>
      <c r="EU293" s="62"/>
      <c r="EV293" s="62"/>
      <c r="EW293" s="62"/>
      <c r="EX293" s="62"/>
      <c r="EY293" s="62"/>
      <c r="EZ293" s="62"/>
      <c r="FA293" s="62"/>
      <c r="FB293" s="62"/>
      <c r="FC293" s="62"/>
      <c r="FD293" s="62"/>
      <c r="FE293" s="62"/>
      <c r="FF293" s="62"/>
      <c r="FG293" s="62"/>
      <c r="FH293" s="62"/>
      <c r="FI293" s="62"/>
      <c r="FJ293" s="62"/>
      <c r="FK293" s="62"/>
      <c r="FL293" s="62"/>
      <c r="FM293" s="62"/>
      <c r="FN293" s="62"/>
      <c r="FO293" s="62"/>
      <c r="FP293" s="62"/>
      <c r="FQ293" s="62"/>
      <c r="FR293" s="62"/>
      <c r="FS293" s="62"/>
      <c r="FT293" s="62"/>
      <c r="FU293" s="62"/>
      <c r="FV293" s="62"/>
      <c r="FW293" s="62"/>
      <c r="FX293" s="62"/>
      <c r="FY293" s="62"/>
      <c r="FZ293" s="62"/>
      <c r="GA293" s="62"/>
      <c r="GB293" s="62"/>
      <c r="GC293" s="62"/>
      <c r="GD293" s="62"/>
      <c r="GE293" s="62"/>
      <c r="GF293" s="62"/>
      <c r="GG293" s="62"/>
      <c r="GH293" s="62"/>
      <c r="GI293" s="62"/>
      <c r="GJ293" s="62"/>
      <c r="GK293" s="62"/>
      <c r="GL293" s="62"/>
      <c r="GM293" s="62"/>
      <c r="GN293" s="62"/>
      <c r="GO293" s="62"/>
      <c r="GP293" s="62"/>
      <c r="GQ293" s="62"/>
      <c r="GR293" s="62"/>
      <c r="GS293" s="62"/>
      <c r="GT293" s="62"/>
      <c r="GU293" s="62"/>
      <c r="GV293" s="62"/>
      <c r="GW293" s="62"/>
      <c r="GX293" s="62"/>
      <c r="GY293" s="62"/>
      <c r="GZ293" s="62"/>
      <c r="HA293" s="62"/>
      <c r="HB293" s="62"/>
      <c r="HC293" s="62"/>
      <c r="HD293" s="62"/>
      <c r="HE293" s="62"/>
      <c r="HF293" s="62"/>
      <c r="HG293" s="62"/>
      <c r="HH293" s="62"/>
      <c r="HI293" s="62"/>
      <c r="HJ293" s="62"/>
      <c r="HK293" s="62"/>
      <c r="HL293" s="62"/>
      <c r="HM293" s="62"/>
      <c r="HN293" s="62"/>
      <c r="HO293" s="62"/>
      <c r="HP293" s="62"/>
      <c r="HQ293" s="62"/>
      <c r="HR293" s="62"/>
      <c r="HS293" s="62"/>
      <c r="HT293" s="62"/>
      <c r="HU293" s="62"/>
      <c r="HV293" s="62"/>
      <c r="HW293" s="62"/>
    </row>
    <row r="294" spans="1:231" ht="15" customHeight="1" x14ac:dyDescent="0.2">
      <c r="A294" s="37"/>
      <c r="B294" s="25" t="s">
        <v>293</v>
      </c>
      <c r="C294" s="26" t="s">
        <v>294</v>
      </c>
      <c r="D294" s="19">
        <v>220</v>
      </c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  <c r="AJ294" s="62"/>
      <c r="AK294" s="62"/>
      <c r="AL294" s="62"/>
      <c r="AM294" s="62"/>
      <c r="AN294" s="62"/>
      <c r="AO294" s="62"/>
      <c r="AP294" s="62"/>
      <c r="AQ294" s="62"/>
      <c r="AR294" s="62"/>
      <c r="AS294" s="62"/>
      <c r="AT294" s="62"/>
      <c r="AU294" s="62"/>
      <c r="AV294" s="62"/>
      <c r="AW294" s="62"/>
      <c r="AX294" s="62"/>
      <c r="AY294" s="62"/>
      <c r="AZ294" s="62"/>
      <c r="BA294" s="62"/>
      <c r="BB294" s="62"/>
      <c r="BC294" s="62"/>
      <c r="BD294" s="62"/>
      <c r="BE294" s="62"/>
      <c r="BF294" s="62"/>
      <c r="BG294" s="62"/>
      <c r="BH294" s="62"/>
      <c r="BI294" s="62"/>
      <c r="BJ294" s="62"/>
      <c r="BK294" s="62"/>
      <c r="BL294" s="62"/>
      <c r="BM294" s="62"/>
      <c r="BN294" s="62"/>
      <c r="BO294" s="62"/>
      <c r="BP294" s="62"/>
      <c r="BQ294" s="62"/>
      <c r="BR294" s="62"/>
      <c r="BS294" s="62"/>
      <c r="BT294" s="62"/>
      <c r="BU294" s="62"/>
      <c r="BV294" s="62"/>
      <c r="BW294" s="62"/>
      <c r="BX294" s="62"/>
      <c r="BY294" s="62"/>
      <c r="BZ294" s="62"/>
      <c r="CA294" s="62"/>
      <c r="CB294" s="62"/>
      <c r="CC294" s="62"/>
      <c r="CD294" s="62"/>
      <c r="CE294" s="62"/>
      <c r="CF294" s="62"/>
      <c r="CG294" s="62"/>
      <c r="CH294" s="62"/>
      <c r="CI294" s="62"/>
      <c r="CJ294" s="62"/>
      <c r="CK294" s="62"/>
      <c r="CL294" s="62"/>
      <c r="CM294" s="62"/>
      <c r="CN294" s="62"/>
      <c r="CO294" s="62"/>
      <c r="CP294" s="62"/>
      <c r="CQ294" s="62"/>
      <c r="CR294" s="62"/>
      <c r="CS294" s="62"/>
      <c r="CT294" s="62"/>
      <c r="CU294" s="62"/>
      <c r="CV294" s="62"/>
      <c r="CW294" s="62"/>
      <c r="CX294" s="62"/>
      <c r="CY294" s="62"/>
      <c r="CZ294" s="62"/>
      <c r="DA294" s="62"/>
      <c r="DB294" s="62"/>
      <c r="DC294" s="62"/>
      <c r="DD294" s="62"/>
      <c r="DE294" s="62"/>
      <c r="DF294" s="62"/>
      <c r="DG294" s="62"/>
      <c r="DH294" s="62"/>
      <c r="DI294" s="62"/>
      <c r="DJ294" s="62"/>
      <c r="DK294" s="62"/>
      <c r="DL294" s="62"/>
      <c r="DM294" s="62"/>
      <c r="DN294" s="62"/>
      <c r="DO294" s="62"/>
      <c r="DP294" s="62"/>
      <c r="DQ294" s="62"/>
      <c r="DR294" s="62"/>
      <c r="DS294" s="62"/>
      <c r="DT294" s="62"/>
      <c r="DU294" s="62"/>
      <c r="DV294" s="62"/>
      <c r="DW294" s="62"/>
      <c r="DX294" s="62"/>
      <c r="DY294" s="62"/>
      <c r="DZ294" s="62"/>
      <c r="EA294" s="62"/>
      <c r="EB294" s="62"/>
      <c r="EC294" s="62"/>
      <c r="ED294" s="62"/>
      <c r="EE294" s="62"/>
      <c r="EF294" s="62"/>
      <c r="EG294" s="62"/>
      <c r="EH294" s="62"/>
      <c r="EI294" s="62"/>
      <c r="EJ294" s="62"/>
      <c r="EK294" s="62"/>
      <c r="EL294" s="62"/>
      <c r="EM294" s="62"/>
      <c r="EN294" s="62"/>
      <c r="EO294" s="62"/>
      <c r="EP294" s="62"/>
      <c r="EQ294" s="62"/>
      <c r="ER294" s="62"/>
      <c r="ES294" s="62"/>
      <c r="ET294" s="62"/>
      <c r="EU294" s="62"/>
      <c r="EV294" s="62"/>
      <c r="EW294" s="62"/>
      <c r="EX294" s="62"/>
      <c r="EY294" s="62"/>
      <c r="EZ294" s="62"/>
      <c r="FA294" s="62"/>
      <c r="FB294" s="62"/>
      <c r="FC294" s="62"/>
      <c r="FD294" s="62"/>
      <c r="FE294" s="62"/>
      <c r="FF294" s="62"/>
      <c r="FG294" s="62"/>
      <c r="FH294" s="62"/>
      <c r="FI294" s="62"/>
      <c r="FJ294" s="62"/>
      <c r="FK294" s="62"/>
      <c r="FL294" s="62"/>
      <c r="FM294" s="62"/>
      <c r="FN294" s="62"/>
      <c r="FO294" s="62"/>
      <c r="FP294" s="62"/>
      <c r="FQ294" s="62"/>
      <c r="FR294" s="62"/>
      <c r="FS294" s="62"/>
      <c r="FT294" s="62"/>
      <c r="FU294" s="62"/>
      <c r="FV294" s="62"/>
      <c r="FW294" s="62"/>
      <c r="FX294" s="62"/>
      <c r="FY294" s="62"/>
      <c r="FZ294" s="62"/>
      <c r="GA294" s="62"/>
      <c r="GB294" s="62"/>
      <c r="GC294" s="62"/>
      <c r="GD294" s="62"/>
      <c r="GE294" s="62"/>
      <c r="GF294" s="62"/>
      <c r="GG294" s="62"/>
      <c r="GH294" s="62"/>
      <c r="GI294" s="62"/>
      <c r="GJ294" s="62"/>
      <c r="GK294" s="62"/>
      <c r="GL294" s="62"/>
      <c r="GM294" s="62"/>
      <c r="GN294" s="62"/>
      <c r="GO294" s="62"/>
      <c r="GP294" s="62"/>
      <c r="GQ294" s="62"/>
      <c r="GR294" s="62"/>
      <c r="GS294" s="62"/>
      <c r="GT294" s="62"/>
      <c r="GU294" s="62"/>
      <c r="GV294" s="62"/>
      <c r="GW294" s="62"/>
      <c r="GX294" s="62"/>
      <c r="GY294" s="62"/>
      <c r="GZ294" s="62"/>
      <c r="HA294" s="62"/>
      <c r="HB294" s="62"/>
      <c r="HC294" s="62"/>
      <c r="HD294" s="62"/>
      <c r="HE294" s="62"/>
      <c r="HF294" s="62"/>
      <c r="HG294" s="62"/>
      <c r="HH294" s="62"/>
      <c r="HI294" s="62"/>
      <c r="HJ294" s="62"/>
      <c r="HK294" s="62"/>
      <c r="HL294" s="62"/>
      <c r="HM294" s="62"/>
      <c r="HN294" s="62"/>
      <c r="HO294" s="62"/>
      <c r="HP294" s="62"/>
      <c r="HQ294" s="62"/>
      <c r="HR294" s="62"/>
      <c r="HS294" s="62"/>
      <c r="HT294" s="62"/>
      <c r="HU294" s="62"/>
      <c r="HV294" s="62"/>
      <c r="HW294" s="62"/>
    </row>
    <row r="295" spans="1:231" ht="15" customHeight="1" x14ac:dyDescent="0.2">
      <c r="A295" s="37" t="s">
        <v>418</v>
      </c>
      <c r="B295" s="25"/>
      <c r="C295" s="26" t="s">
        <v>151</v>
      </c>
      <c r="D295" s="19">
        <f>D296</f>
        <v>47562.565190000001</v>
      </c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2"/>
      <c r="AJ295" s="62"/>
      <c r="AK295" s="62"/>
      <c r="AL295" s="62"/>
      <c r="AM295" s="62"/>
      <c r="AN295" s="62"/>
      <c r="AO295" s="62"/>
      <c r="AP295" s="62"/>
      <c r="AQ295" s="62"/>
      <c r="AR295" s="62"/>
      <c r="AS295" s="62"/>
      <c r="AT295" s="62"/>
      <c r="AU295" s="62"/>
      <c r="AV295" s="62"/>
      <c r="AW295" s="62"/>
      <c r="AX295" s="62"/>
      <c r="AY295" s="62"/>
      <c r="AZ295" s="62"/>
      <c r="BA295" s="62"/>
      <c r="BB295" s="62"/>
      <c r="BC295" s="62"/>
      <c r="BD295" s="62"/>
      <c r="BE295" s="62"/>
      <c r="BF295" s="62"/>
      <c r="BG295" s="62"/>
      <c r="BH295" s="62"/>
      <c r="BI295" s="62"/>
      <c r="BJ295" s="62"/>
      <c r="BK295" s="62"/>
      <c r="BL295" s="62"/>
      <c r="BM295" s="62"/>
      <c r="BN295" s="62"/>
      <c r="BO295" s="62"/>
      <c r="BP295" s="62"/>
      <c r="BQ295" s="62"/>
      <c r="BR295" s="62"/>
      <c r="BS295" s="62"/>
      <c r="BT295" s="62"/>
      <c r="BU295" s="62"/>
      <c r="BV295" s="62"/>
      <c r="BW295" s="62"/>
      <c r="BX295" s="62"/>
      <c r="BY295" s="62"/>
      <c r="BZ295" s="62"/>
      <c r="CA295" s="62"/>
      <c r="CB295" s="62"/>
      <c r="CC295" s="62"/>
      <c r="CD295" s="62"/>
      <c r="CE295" s="62"/>
      <c r="CF295" s="62"/>
      <c r="CG295" s="62"/>
      <c r="CH295" s="62"/>
      <c r="CI295" s="62"/>
      <c r="CJ295" s="62"/>
      <c r="CK295" s="62"/>
      <c r="CL295" s="62"/>
      <c r="CM295" s="62"/>
      <c r="CN295" s="62"/>
      <c r="CO295" s="62"/>
      <c r="CP295" s="62"/>
      <c r="CQ295" s="62"/>
      <c r="CR295" s="62"/>
      <c r="CS295" s="62"/>
      <c r="CT295" s="62"/>
      <c r="CU295" s="62"/>
      <c r="CV295" s="62"/>
      <c r="CW295" s="62"/>
      <c r="CX295" s="62"/>
      <c r="CY295" s="62"/>
      <c r="CZ295" s="62"/>
      <c r="DA295" s="62"/>
      <c r="DB295" s="62"/>
      <c r="DC295" s="62"/>
      <c r="DD295" s="62"/>
      <c r="DE295" s="62"/>
      <c r="DF295" s="62"/>
      <c r="DG295" s="62"/>
      <c r="DH295" s="62"/>
      <c r="DI295" s="62"/>
      <c r="DJ295" s="62"/>
      <c r="DK295" s="62"/>
      <c r="DL295" s="62"/>
      <c r="DM295" s="62"/>
      <c r="DN295" s="62"/>
      <c r="DO295" s="62"/>
      <c r="DP295" s="62"/>
      <c r="DQ295" s="62"/>
      <c r="DR295" s="62"/>
      <c r="DS295" s="62"/>
      <c r="DT295" s="62"/>
      <c r="DU295" s="62"/>
      <c r="DV295" s="62"/>
      <c r="DW295" s="62"/>
      <c r="DX295" s="62"/>
      <c r="DY295" s="62"/>
      <c r="DZ295" s="62"/>
      <c r="EA295" s="62"/>
      <c r="EB295" s="62"/>
      <c r="EC295" s="62"/>
      <c r="ED295" s="62"/>
      <c r="EE295" s="62"/>
      <c r="EF295" s="62"/>
      <c r="EG295" s="62"/>
      <c r="EH295" s="62"/>
      <c r="EI295" s="62"/>
      <c r="EJ295" s="62"/>
      <c r="EK295" s="62"/>
      <c r="EL295" s="62"/>
      <c r="EM295" s="62"/>
      <c r="EN295" s="62"/>
      <c r="EO295" s="62"/>
      <c r="EP295" s="62"/>
      <c r="EQ295" s="62"/>
      <c r="ER295" s="62"/>
      <c r="ES295" s="62"/>
      <c r="ET295" s="62"/>
      <c r="EU295" s="62"/>
      <c r="EV295" s="62"/>
      <c r="EW295" s="62"/>
      <c r="EX295" s="62"/>
      <c r="EY295" s="62"/>
      <c r="EZ295" s="62"/>
      <c r="FA295" s="62"/>
      <c r="FB295" s="62"/>
      <c r="FC295" s="62"/>
      <c r="FD295" s="62"/>
      <c r="FE295" s="62"/>
      <c r="FF295" s="62"/>
      <c r="FG295" s="62"/>
      <c r="FH295" s="62"/>
      <c r="FI295" s="62"/>
      <c r="FJ295" s="62"/>
      <c r="FK295" s="62"/>
      <c r="FL295" s="62"/>
      <c r="FM295" s="62"/>
      <c r="FN295" s="62"/>
      <c r="FO295" s="62"/>
      <c r="FP295" s="62"/>
      <c r="FQ295" s="62"/>
      <c r="FR295" s="62"/>
      <c r="FS295" s="62"/>
      <c r="FT295" s="62"/>
      <c r="FU295" s="62"/>
      <c r="FV295" s="62"/>
      <c r="FW295" s="62"/>
      <c r="FX295" s="62"/>
      <c r="FY295" s="62"/>
      <c r="FZ295" s="62"/>
      <c r="GA295" s="62"/>
      <c r="GB295" s="62"/>
      <c r="GC295" s="62"/>
      <c r="GD295" s="62"/>
      <c r="GE295" s="62"/>
      <c r="GF295" s="62"/>
      <c r="GG295" s="62"/>
      <c r="GH295" s="62"/>
      <c r="GI295" s="62"/>
      <c r="GJ295" s="62"/>
      <c r="GK295" s="62"/>
      <c r="GL295" s="62"/>
      <c r="GM295" s="62"/>
      <c r="GN295" s="62"/>
      <c r="GO295" s="62"/>
      <c r="GP295" s="62"/>
      <c r="GQ295" s="62"/>
      <c r="GR295" s="62"/>
      <c r="GS295" s="62"/>
      <c r="GT295" s="62"/>
      <c r="GU295" s="62"/>
      <c r="GV295" s="62"/>
      <c r="GW295" s="62"/>
      <c r="GX295" s="62"/>
      <c r="GY295" s="62"/>
      <c r="GZ295" s="62"/>
      <c r="HA295" s="62"/>
      <c r="HB295" s="62"/>
      <c r="HC295" s="62"/>
      <c r="HD295" s="62"/>
      <c r="HE295" s="62"/>
      <c r="HF295" s="62"/>
      <c r="HG295" s="62"/>
      <c r="HH295" s="62"/>
      <c r="HI295" s="62"/>
      <c r="HJ295" s="62"/>
      <c r="HK295" s="62"/>
      <c r="HL295" s="62"/>
      <c r="HM295" s="62"/>
      <c r="HN295" s="62"/>
      <c r="HO295" s="62"/>
      <c r="HP295" s="62"/>
      <c r="HQ295" s="62"/>
      <c r="HR295" s="62"/>
      <c r="HS295" s="62"/>
      <c r="HT295" s="62"/>
      <c r="HU295" s="62"/>
      <c r="HV295" s="62"/>
      <c r="HW295" s="62"/>
    </row>
    <row r="296" spans="1:231" ht="28.5" customHeight="1" x14ac:dyDescent="0.2">
      <c r="A296" s="37"/>
      <c r="B296" s="25" t="s">
        <v>285</v>
      </c>
      <c r="C296" s="26" t="s">
        <v>286</v>
      </c>
      <c r="D296" s="19">
        <v>47562.565190000001</v>
      </c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  <c r="AI296" s="62"/>
      <c r="AJ296" s="62"/>
      <c r="AK296" s="62"/>
      <c r="AL296" s="62"/>
      <c r="AM296" s="62"/>
      <c r="AN296" s="62"/>
      <c r="AO296" s="62"/>
      <c r="AP296" s="62"/>
      <c r="AQ296" s="62"/>
      <c r="AR296" s="62"/>
      <c r="AS296" s="62"/>
      <c r="AT296" s="62"/>
      <c r="AU296" s="62"/>
      <c r="AV296" s="62"/>
      <c r="AW296" s="62"/>
      <c r="AX296" s="62"/>
      <c r="AY296" s="62"/>
      <c r="AZ296" s="62"/>
      <c r="BA296" s="62"/>
      <c r="BB296" s="62"/>
      <c r="BC296" s="62"/>
      <c r="BD296" s="62"/>
      <c r="BE296" s="62"/>
      <c r="BF296" s="62"/>
      <c r="BG296" s="62"/>
      <c r="BH296" s="62"/>
      <c r="BI296" s="62"/>
      <c r="BJ296" s="62"/>
      <c r="BK296" s="62"/>
      <c r="BL296" s="62"/>
      <c r="BM296" s="62"/>
      <c r="BN296" s="62"/>
      <c r="BO296" s="62"/>
      <c r="BP296" s="62"/>
      <c r="BQ296" s="62"/>
      <c r="BR296" s="62"/>
      <c r="BS296" s="62"/>
      <c r="BT296" s="62"/>
      <c r="BU296" s="62"/>
      <c r="BV296" s="62"/>
      <c r="BW296" s="62"/>
      <c r="BX296" s="62"/>
      <c r="BY296" s="62"/>
      <c r="BZ296" s="62"/>
      <c r="CA296" s="62"/>
      <c r="CB296" s="62"/>
      <c r="CC296" s="62"/>
      <c r="CD296" s="62"/>
      <c r="CE296" s="62"/>
      <c r="CF296" s="62"/>
      <c r="CG296" s="62"/>
      <c r="CH296" s="62"/>
      <c r="CI296" s="62"/>
      <c r="CJ296" s="62"/>
      <c r="CK296" s="62"/>
      <c r="CL296" s="62"/>
      <c r="CM296" s="62"/>
      <c r="CN296" s="62"/>
      <c r="CO296" s="62"/>
      <c r="CP296" s="62"/>
      <c r="CQ296" s="62"/>
      <c r="CR296" s="62"/>
      <c r="CS296" s="62"/>
      <c r="CT296" s="62"/>
      <c r="CU296" s="62"/>
      <c r="CV296" s="62"/>
      <c r="CW296" s="62"/>
      <c r="CX296" s="62"/>
      <c r="CY296" s="62"/>
      <c r="CZ296" s="62"/>
      <c r="DA296" s="62"/>
      <c r="DB296" s="62"/>
      <c r="DC296" s="62"/>
      <c r="DD296" s="62"/>
      <c r="DE296" s="62"/>
      <c r="DF296" s="62"/>
      <c r="DG296" s="62"/>
      <c r="DH296" s="62"/>
      <c r="DI296" s="62"/>
      <c r="DJ296" s="62"/>
      <c r="DK296" s="62"/>
      <c r="DL296" s="62"/>
      <c r="DM296" s="62"/>
      <c r="DN296" s="62"/>
      <c r="DO296" s="62"/>
      <c r="DP296" s="62"/>
      <c r="DQ296" s="62"/>
      <c r="DR296" s="62"/>
      <c r="DS296" s="62"/>
      <c r="DT296" s="62"/>
      <c r="DU296" s="62"/>
      <c r="DV296" s="62"/>
      <c r="DW296" s="62"/>
      <c r="DX296" s="62"/>
      <c r="DY296" s="62"/>
      <c r="DZ296" s="62"/>
      <c r="EA296" s="62"/>
      <c r="EB296" s="62"/>
      <c r="EC296" s="62"/>
      <c r="ED296" s="62"/>
      <c r="EE296" s="62"/>
      <c r="EF296" s="62"/>
      <c r="EG296" s="62"/>
      <c r="EH296" s="62"/>
      <c r="EI296" s="62"/>
      <c r="EJ296" s="62"/>
      <c r="EK296" s="62"/>
      <c r="EL296" s="62"/>
      <c r="EM296" s="62"/>
      <c r="EN296" s="62"/>
      <c r="EO296" s="62"/>
      <c r="EP296" s="62"/>
      <c r="EQ296" s="62"/>
      <c r="ER296" s="62"/>
      <c r="ES296" s="62"/>
      <c r="ET296" s="62"/>
      <c r="EU296" s="62"/>
      <c r="EV296" s="62"/>
      <c r="EW296" s="62"/>
      <c r="EX296" s="62"/>
      <c r="EY296" s="62"/>
      <c r="EZ296" s="62"/>
      <c r="FA296" s="62"/>
      <c r="FB296" s="62"/>
      <c r="FC296" s="62"/>
      <c r="FD296" s="62"/>
      <c r="FE296" s="62"/>
      <c r="FF296" s="62"/>
      <c r="FG296" s="62"/>
      <c r="FH296" s="62"/>
      <c r="FI296" s="62"/>
      <c r="FJ296" s="62"/>
      <c r="FK296" s="62"/>
      <c r="FL296" s="62"/>
      <c r="FM296" s="62"/>
      <c r="FN296" s="62"/>
      <c r="FO296" s="62"/>
      <c r="FP296" s="62"/>
      <c r="FQ296" s="62"/>
      <c r="FR296" s="62"/>
      <c r="FS296" s="62"/>
      <c r="FT296" s="62"/>
      <c r="FU296" s="62"/>
      <c r="FV296" s="62"/>
      <c r="FW296" s="62"/>
      <c r="FX296" s="62"/>
      <c r="FY296" s="62"/>
      <c r="FZ296" s="62"/>
      <c r="GA296" s="62"/>
      <c r="GB296" s="62"/>
      <c r="GC296" s="62"/>
      <c r="GD296" s="62"/>
      <c r="GE296" s="62"/>
      <c r="GF296" s="62"/>
      <c r="GG296" s="62"/>
      <c r="GH296" s="62"/>
      <c r="GI296" s="62"/>
      <c r="GJ296" s="62"/>
      <c r="GK296" s="62"/>
      <c r="GL296" s="62"/>
      <c r="GM296" s="62"/>
      <c r="GN296" s="62"/>
      <c r="GO296" s="62"/>
      <c r="GP296" s="62"/>
      <c r="GQ296" s="62"/>
      <c r="GR296" s="62"/>
      <c r="GS296" s="62"/>
      <c r="GT296" s="62"/>
      <c r="GU296" s="62"/>
      <c r="GV296" s="62"/>
      <c r="GW296" s="62"/>
      <c r="GX296" s="62"/>
      <c r="GY296" s="62"/>
      <c r="GZ296" s="62"/>
      <c r="HA296" s="62"/>
      <c r="HB296" s="62"/>
      <c r="HC296" s="62"/>
      <c r="HD296" s="62"/>
      <c r="HE296" s="62"/>
      <c r="HF296" s="62"/>
      <c r="HG296" s="62"/>
      <c r="HH296" s="62"/>
      <c r="HI296" s="62"/>
      <c r="HJ296" s="62"/>
      <c r="HK296" s="62"/>
      <c r="HL296" s="62"/>
      <c r="HM296" s="62"/>
      <c r="HN296" s="62"/>
      <c r="HO296" s="62"/>
      <c r="HP296" s="62"/>
      <c r="HQ296" s="62"/>
      <c r="HR296" s="62"/>
      <c r="HS296" s="62"/>
      <c r="HT296" s="62"/>
      <c r="HU296" s="62"/>
      <c r="HV296" s="62"/>
      <c r="HW296" s="62"/>
    </row>
    <row r="297" spans="1:231" ht="28.5" customHeight="1" x14ac:dyDescent="0.2">
      <c r="A297" s="37" t="s">
        <v>419</v>
      </c>
      <c r="B297" s="25"/>
      <c r="C297" s="26" t="s">
        <v>420</v>
      </c>
      <c r="D297" s="19">
        <f>D298</f>
        <v>54478.790590000004</v>
      </c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51"/>
      <c r="BA297" s="51"/>
      <c r="BB297" s="51"/>
      <c r="BC297" s="51"/>
      <c r="BD297" s="51"/>
      <c r="BE297" s="51"/>
      <c r="BF297" s="51"/>
      <c r="BG297" s="51"/>
      <c r="BH297" s="51"/>
      <c r="BI297" s="51"/>
      <c r="BJ297" s="51"/>
      <c r="BK297" s="51"/>
      <c r="BL297" s="51"/>
      <c r="BM297" s="51"/>
      <c r="BN297" s="51"/>
      <c r="BO297" s="51"/>
      <c r="BP297" s="51"/>
      <c r="BQ297" s="51"/>
      <c r="BR297" s="51"/>
      <c r="BS297" s="51"/>
      <c r="BT297" s="51"/>
      <c r="BU297" s="51"/>
      <c r="BV297" s="51"/>
      <c r="BW297" s="51"/>
      <c r="BX297" s="51"/>
      <c r="BY297" s="51"/>
      <c r="BZ297" s="51"/>
      <c r="CA297" s="51"/>
      <c r="CB297" s="51"/>
      <c r="CC297" s="51"/>
      <c r="CD297" s="51"/>
      <c r="CE297" s="51"/>
      <c r="CF297" s="51"/>
      <c r="CG297" s="51"/>
      <c r="CH297" s="51"/>
      <c r="CI297" s="51"/>
      <c r="CJ297" s="51"/>
      <c r="CK297" s="51"/>
      <c r="CL297" s="51"/>
      <c r="CM297" s="51"/>
      <c r="CN297" s="51"/>
      <c r="CO297" s="51"/>
      <c r="CP297" s="51"/>
      <c r="CQ297" s="51"/>
      <c r="CR297" s="51"/>
      <c r="CS297" s="51"/>
      <c r="CT297" s="51"/>
      <c r="CU297" s="51"/>
      <c r="CV297" s="51"/>
      <c r="CW297" s="51"/>
      <c r="CX297" s="51"/>
      <c r="CY297" s="51"/>
      <c r="CZ297" s="51"/>
      <c r="DA297" s="51"/>
      <c r="DB297" s="51"/>
      <c r="DC297" s="51"/>
      <c r="DD297" s="51"/>
      <c r="DE297" s="51"/>
      <c r="DF297" s="51"/>
      <c r="DG297" s="51"/>
      <c r="DH297" s="51"/>
      <c r="DI297" s="51"/>
      <c r="DJ297" s="51"/>
      <c r="DK297" s="51"/>
      <c r="DL297" s="51"/>
      <c r="DM297" s="51"/>
      <c r="DN297" s="51"/>
      <c r="DO297" s="51"/>
      <c r="DP297" s="51"/>
      <c r="DQ297" s="51"/>
      <c r="DR297" s="51"/>
      <c r="DS297" s="51"/>
      <c r="DT297" s="51"/>
      <c r="DU297" s="51"/>
      <c r="DV297" s="51"/>
      <c r="DW297" s="51"/>
      <c r="DX297" s="51"/>
      <c r="DY297" s="51"/>
      <c r="DZ297" s="51"/>
      <c r="EA297" s="51"/>
      <c r="EB297" s="51"/>
      <c r="EC297" s="51"/>
      <c r="ED297" s="51"/>
      <c r="EE297" s="51"/>
      <c r="EF297" s="51"/>
      <c r="EG297" s="51"/>
      <c r="EH297" s="51"/>
      <c r="EI297" s="51"/>
      <c r="EJ297" s="51"/>
      <c r="EK297" s="51"/>
      <c r="EL297" s="51"/>
      <c r="EM297" s="51"/>
      <c r="EN297" s="51"/>
      <c r="EO297" s="51"/>
      <c r="EP297" s="51"/>
      <c r="EQ297" s="51"/>
      <c r="ER297" s="51"/>
      <c r="ES297" s="51"/>
      <c r="ET297" s="51"/>
      <c r="EU297" s="51"/>
      <c r="EV297" s="51"/>
      <c r="EW297" s="51"/>
      <c r="EX297" s="51"/>
      <c r="EY297" s="51"/>
      <c r="EZ297" s="51"/>
      <c r="FA297" s="51"/>
      <c r="FB297" s="51"/>
      <c r="FC297" s="51"/>
      <c r="FD297" s="51"/>
      <c r="FE297" s="51"/>
      <c r="FF297" s="51"/>
      <c r="FG297" s="51"/>
      <c r="FH297" s="51"/>
      <c r="FI297" s="51"/>
      <c r="FJ297" s="51"/>
      <c r="FK297" s="51"/>
      <c r="FL297" s="51"/>
      <c r="FM297" s="51"/>
      <c r="FN297" s="51"/>
      <c r="FO297" s="51"/>
      <c r="FP297" s="51"/>
      <c r="FQ297" s="51"/>
      <c r="FR297" s="51"/>
      <c r="FS297" s="51"/>
      <c r="FT297" s="51"/>
      <c r="FU297" s="51"/>
      <c r="FV297" s="51"/>
      <c r="FW297" s="51"/>
      <c r="FX297" s="51"/>
      <c r="FY297" s="51"/>
      <c r="FZ297" s="51"/>
      <c r="GA297" s="51"/>
      <c r="GB297" s="51"/>
      <c r="GC297" s="51"/>
      <c r="GD297" s="51"/>
      <c r="GE297" s="51"/>
      <c r="GF297" s="51"/>
      <c r="GG297" s="51"/>
      <c r="GH297" s="51"/>
      <c r="GI297" s="51"/>
      <c r="GJ297" s="51"/>
      <c r="GK297" s="51"/>
      <c r="GL297" s="51"/>
      <c r="GM297" s="51"/>
      <c r="GN297" s="51"/>
      <c r="GO297" s="51"/>
      <c r="GP297" s="51"/>
      <c r="GQ297" s="51"/>
      <c r="GR297" s="51"/>
      <c r="GS297" s="51"/>
      <c r="GT297" s="51"/>
      <c r="GU297" s="51"/>
      <c r="GV297" s="51"/>
      <c r="GW297" s="51"/>
      <c r="GX297" s="51"/>
      <c r="GY297" s="51"/>
      <c r="GZ297" s="51"/>
      <c r="HA297" s="51"/>
      <c r="HB297" s="51"/>
      <c r="HC297" s="51"/>
      <c r="HD297" s="51"/>
      <c r="HE297" s="51"/>
      <c r="HF297" s="51"/>
      <c r="HG297" s="51"/>
      <c r="HH297" s="51"/>
      <c r="HI297" s="51"/>
      <c r="HJ297" s="51"/>
      <c r="HK297" s="51"/>
      <c r="HL297" s="51"/>
      <c r="HM297" s="51"/>
      <c r="HN297" s="51"/>
      <c r="HO297" s="51"/>
      <c r="HP297" s="51"/>
      <c r="HQ297" s="51"/>
      <c r="HR297" s="51"/>
      <c r="HS297" s="51"/>
      <c r="HT297" s="51"/>
      <c r="HU297" s="51"/>
      <c r="HV297" s="51"/>
      <c r="HW297" s="51"/>
    </row>
    <row r="298" spans="1:231" ht="15.75" customHeight="1" x14ac:dyDescent="0.2">
      <c r="A298" s="37"/>
      <c r="B298" s="25" t="s">
        <v>293</v>
      </c>
      <c r="C298" s="26" t="s">
        <v>294</v>
      </c>
      <c r="D298" s="19">
        <v>54478.790590000004</v>
      </c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51"/>
      <c r="AU298" s="51"/>
      <c r="AV298" s="51"/>
      <c r="AW298" s="51"/>
      <c r="AX298" s="51"/>
      <c r="AY298" s="51"/>
      <c r="AZ298" s="51"/>
      <c r="BA298" s="51"/>
      <c r="BB298" s="51"/>
      <c r="BC298" s="51"/>
      <c r="BD298" s="51"/>
      <c r="BE298" s="51"/>
      <c r="BF298" s="51"/>
      <c r="BG298" s="51"/>
      <c r="BH298" s="51"/>
      <c r="BI298" s="51"/>
      <c r="BJ298" s="51"/>
      <c r="BK298" s="51"/>
      <c r="BL298" s="51"/>
      <c r="BM298" s="51"/>
      <c r="BN298" s="51"/>
      <c r="BO298" s="51"/>
      <c r="BP298" s="51"/>
      <c r="BQ298" s="51"/>
      <c r="BR298" s="51"/>
      <c r="BS298" s="51"/>
      <c r="BT298" s="51"/>
      <c r="BU298" s="51"/>
      <c r="BV298" s="51"/>
      <c r="BW298" s="51"/>
      <c r="BX298" s="51"/>
      <c r="BY298" s="51"/>
      <c r="BZ298" s="51"/>
      <c r="CA298" s="51"/>
      <c r="CB298" s="51"/>
      <c r="CC298" s="51"/>
      <c r="CD298" s="51"/>
      <c r="CE298" s="51"/>
      <c r="CF298" s="51"/>
      <c r="CG298" s="51"/>
      <c r="CH298" s="51"/>
      <c r="CI298" s="51"/>
      <c r="CJ298" s="51"/>
      <c r="CK298" s="51"/>
      <c r="CL298" s="51"/>
      <c r="CM298" s="51"/>
      <c r="CN298" s="51"/>
      <c r="CO298" s="51"/>
      <c r="CP298" s="51"/>
      <c r="CQ298" s="51"/>
      <c r="CR298" s="51"/>
      <c r="CS298" s="51"/>
      <c r="CT298" s="51"/>
      <c r="CU298" s="51"/>
      <c r="CV298" s="51"/>
      <c r="CW298" s="51"/>
      <c r="CX298" s="51"/>
      <c r="CY298" s="51"/>
      <c r="CZ298" s="51"/>
      <c r="DA298" s="51"/>
      <c r="DB298" s="51"/>
      <c r="DC298" s="51"/>
      <c r="DD298" s="51"/>
      <c r="DE298" s="51"/>
      <c r="DF298" s="51"/>
      <c r="DG298" s="51"/>
      <c r="DH298" s="51"/>
      <c r="DI298" s="51"/>
      <c r="DJ298" s="51"/>
      <c r="DK298" s="51"/>
      <c r="DL298" s="51"/>
      <c r="DM298" s="51"/>
      <c r="DN298" s="51"/>
      <c r="DO298" s="51"/>
      <c r="DP298" s="51"/>
      <c r="DQ298" s="51"/>
      <c r="DR298" s="51"/>
      <c r="DS298" s="51"/>
      <c r="DT298" s="51"/>
      <c r="DU298" s="51"/>
      <c r="DV298" s="51"/>
      <c r="DW298" s="51"/>
      <c r="DX298" s="51"/>
      <c r="DY298" s="51"/>
      <c r="DZ298" s="51"/>
      <c r="EA298" s="51"/>
      <c r="EB298" s="51"/>
      <c r="EC298" s="51"/>
      <c r="ED298" s="51"/>
      <c r="EE298" s="51"/>
      <c r="EF298" s="51"/>
      <c r="EG298" s="51"/>
      <c r="EH298" s="51"/>
      <c r="EI298" s="51"/>
      <c r="EJ298" s="51"/>
      <c r="EK298" s="51"/>
      <c r="EL298" s="51"/>
      <c r="EM298" s="51"/>
      <c r="EN298" s="51"/>
      <c r="EO298" s="51"/>
      <c r="EP298" s="51"/>
      <c r="EQ298" s="51"/>
      <c r="ER298" s="51"/>
      <c r="ES298" s="51"/>
      <c r="ET298" s="51"/>
      <c r="EU298" s="51"/>
      <c r="EV298" s="51"/>
      <c r="EW298" s="51"/>
      <c r="EX298" s="51"/>
      <c r="EY298" s="51"/>
      <c r="EZ298" s="51"/>
      <c r="FA298" s="51"/>
      <c r="FB298" s="51"/>
      <c r="FC298" s="51"/>
      <c r="FD298" s="51"/>
      <c r="FE298" s="51"/>
      <c r="FF298" s="51"/>
      <c r="FG298" s="51"/>
      <c r="FH298" s="51"/>
      <c r="FI298" s="51"/>
      <c r="FJ298" s="51"/>
      <c r="FK298" s="51"/>
      <c r="FL298" s="51"/>
      <c r="FM298" s="51"/>
      <c r="FN298" s="51"/>
      <c r="FO298" s="51"/>
      <c r="FP298" s="51"/>
      <c r="FQ298" s="51"/>
      <c r="FR298" s="51"/>
      <c r="FS298" s="51"/>
      <c r="FT298" s="51"/>
      <c r="FU298" s="51"/>
      <c r="FV298" s="51"/>
      <c r="FW298" s="51"/>
      <c r="FX298" s="51"/>
      <c r="FY298" s="51"/>
      <c r="FZ298" s="51"/>
      <c r="GA298" s="51"/>
      <c r="GB298" s="51"/>
      <c r="GC298" s="51"/>
      <c r="GD298" s="51"/>
      <c r="GE298" s="51"/>
      <c r="GF298" s="51"/>
      <c r="GG298" s="51"/>
      <c r="GH298" s="51"/>
      <c r="GI298" s="51"/>
      <c r="GJ298" s="51"/>
      <c r="GK298" s="51"/>
      <c r="GL298" s="51"/>
      <c r="GM298" s="51"/>
      <c r="GN298" s="51"/>
      <c r="GO298" s="51"/>
      <c r="GP298" s="51"/>
      <c r="GQ298" s="51"/>
      <c r="GR298" s="51"/>
      <c r="GS298" s="51"/>
      <c r="GT298" s="51"/>
      <c r="GU298" s="51"/>
      <c r="GV298" s="51"/>
      <c r="GW298" s="51"/>
      <c r="GX298" s="51"/>
      <c r="GY298" s="51"/>
      <c r="GZ298" s="51"/>
      <c r="HA298" s="51"/>
      <c r="HB298" s="51"/>
      <c r="HC298" s="51"/>
      <c r="HD298" s="51"/>
      <c r="HE298" s="51"/>
      <c r="HF298" s="51"/>
      <c r="HG298" s="51"/>
      <c r="HH298" s="51"/>
      <c r="HI298" s="51"/>
      <c r="HJ298" s="51"/>
      <c r="HK298" s="51"/>
      <c r="HL298" s="51"/>
      <c r="HM298" s="51"/>
      <c r="HN298" s="51"/>
      <c r="HO298" s="51"/>
      <c r="HP298" s="51"/>
      <c r="HQ298" s="51"/>
      <c r="HR298" s="51"/>
      <c r="HS298" s="51"/>
      <c r="HT298" s="51"/>
      <c r="HU298" s="51"/>
      <c r="HV298" s="51"/>
      <c r="HW298" s="51"/>
    </row>
    <row r="299" spans="1:231" ht="28.5" customHeight="1" x14ac:dyDescent="0.2">
      <c r="A299" s="48" t="s">
        <v>421</v>
      </c>
      <c r="B299" s="49"/>
      <c r="C299" s="15" t="s">
        <v>152</v>
      </c>
      <c r="D299" s="16">
        <f>D300+D311</f>
        <v>11349.952819999999</v>
      </c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  <c r="AO299" s="50"/>
      <c r="AP299" s="50"/>
      <c r="AQ299" s="50"/>
      <c r="AR299" s="50"/>
      <c r="AS299" s="50"/>
      <c r="AT299" s="50"/>
      <c r="AU299" s="50"/>
      <c r="AV299" s="50"/>
      <c r="AW299" s="50"/>
      <c r="AX299" s="50"/>
      <c r="AY299" s="50"/>
      <c r="AZ299" s="50"/>
      <c r="BA299" s="50"/>
      <c r="BB299" s="50"/>
      <c r="BC299" s="50"/>
      <c r="BD299" s="50"/>
      <c r="BE299" s="50"/>
      <c r="BF299" s="50"/>
      <c r="BG299" s="50"/>
      <c r="BH299" s="50"/>
      <c r="BI299" s="50"/>
      <c r="BJ299" s="50"/>
      <c r="BK299" s="50"/>
      <c r="BL299" s="50"/>
      <c r="BM299" s="50"/>
      <c r="BN299" s="50"/>
      <c r="BO299" s="50"/>
      <c r="BP299" s="50"/>
      <c r="BQ299" s="50"/>
      <c r="BR299" s="50"/>
      <c r="BS299" s="50"/>
      <c r="BT299" s="50"/>
      <c r="BU299" s="50"/>
      <c r="BV299" s="50"/>
      <c r="BW299" s="50"/>
      <c r="BX299" s="50"/>
      <c r="BY299" s="50"/>
      <c r="BZ299" s="50"/>
      <c r="CA299" s="50"/>
      <c r="CB299" s="50"/>
      <c r="CC299" s="50"/>
      <c r="CD299" s="50"/>
      <c r="CE299" s="50"/>
      <c r="CF299" s="50"/>
      <c r="CG299" s="50"/>
      <c r="CH299" s="50"/>
      <c r="CI299" s="50"/>
      <c r="CJ299" s="50"/>
      <c r="CK299" s="50"/>
      <c r="CL299" s="50"/>
      <c r="CM299" s="50"/>
      <c r="CN299" s="50"/>
      <c r="CO299" s="50"/>
      <c r="CP299" s="50"/>
      <c r="CQ299" s="50"/>
      <c r="CR299" s="50"/>
      <c r="CS299" s="50"/>
      <c r="CT299" s="50"/>
      <c r="CU299" s="50"/>
      <c r="CV299" s="50"/>
      <c r="CW299" s="50"/>
      <c r="CX299" s="50"/>
      <c r="CY299" s="50"/>
      <c r="CZ299" s="50"/>
      <c r="DA299" s="50"/>
      <c r="DB299" s="50"/>
      <c r="DC299" s="50"/>
      <c r="DD299" s="50"/>
      <c r="DE299" s="50"/>
      <c r="DF299" s="50"/>
      <c r="DG299" s="50"/>
      <c r="DH299" s="50"/>
      <c r="DI299" s="50"/>
      <c r="DJ299" s="50"/>
      <c r="DK299" s="50"/>
      <c r="DL299" s="50"/>
      <c r="DM299" s="50"/>
      <c r="DN299" s="50"/>
      <c r="DO299" s="50"/>
      <c r="DP299" s="50"/>
      <c r="DQ299" s="50"/>
      <c r="DR299" s="50"/>
      <c r="DS299" s="50"/>
      <c r="DT299" s="50"/>
      <c r="DU299" s="50"/>
      <c r="DV299" s="50"/>
      <c r="DW299" s="50"/>
      <c r="DX299" s="50"/>
      <c r="DY299" s="50"/>
      <c r="DZ299" s="50"/>
      <c r="EA299" s="50"/>
      <c r="EB299" s="50"/>
      <c r="EC299" s="50"/>
      <c r="ED299" s="50"/>
      <c r="EE299" s="50"/>
      <c r="EF299" s="50"/>
      <c r="EG299" s="50"/>
      <c r="EH299" s="50"/>
      <c r="EI299" s="50"/>
      <c r="EJ299" s="50"/>
      <c r="EK299" s="50"/>
      <c r="EL299" s="50"/>
      <c r="EM299" s="50"/>
      <c r="EN299" s="50"/>
      <c r="EO299" s="50"/>
      <c r="EP299" s="50"/>
      <c r="EQ299" s="50"/>
      <c r="ER299" s="50"/>
      <c r="ES299" s="50"/>
      <c r="ET299" s="50"/>
      <c r="EU299" s="50"/>
      <c r="EV299" s="50"/>
      <c r="EW299" s="50"/>
      <c r="EX299" s="50"/>
      <c r="EY299" s="50"/>
      <c r="EZ299" s="50"/>
      <c r="FA299" s="50"/>
      <c r="FB299" s="50"/>
      <c r="FC299" s="50"/>
      <c r="FD299" s="50"/>
      <c r="FE299" s="50"/>
      <c r="FF299" s="50"/>
      <c r="FG299" s="50"/>
      <c r="FH299" s="50"/>
      <c r="FI299" s="50"/>
      <c r="FJ299" s="50"/>
      <c r="FK299" s="50"/>
      <c r="FL299" s="50"/>
      <c r="FM299" s="50"/>
      <c r="FN299" s="50"/>
      <c r="FO299" s="50"/>
      <c r="FP299" s="50"/>
      <c r="FQ299" s="50"/>
      <c r="FR299" s="50"/>
      <c r="FS299" s="50"/>
      <c r="FT299" s="50"/>
      <c r="FU299" s="50"/>
      <c r="FV299" s="50"/>
      <c r="FW299" s="50"/>
      <c r="FX299" s="50"/>
      <c r="FY299" s="50"/>
      <c r="FZ299" s="50"/>
      <c r="GA299" s="50"/>
      <c r="GB299" s="50"/>
      <c r="GC299" s="50"/>
      <c r="GD299" s="50"/>
      <c r="GE299" s="50"/>
      <c r="GF299" s="50"/>
      <c r="GG299" s="50"/>
      <c r="GH299" s="50"/>
      <c r="GI299" s="50"/>
      <c r="GJ299" s="50"/>
      <c r="GK299" s="50"/>
      <c r="GL299" s="50"/>
      <c r="GM299" s="50"/>
      <c r="GN299" s="50"/>
      <c r="GO299" s="50"/>
      <c r="GP299" s="50"/>
      <c r="GQ299" s="50"/>
      <c r="GR299" s="50"/>
      <c r="GS299" s="50"/>
      <c r="GT299" s="50"/>
      <c r="GU299" s="50"/>
      <c r="GV299" s="50"/>
      <c r="GW299" s="50"/>
      <c r="GX299" s="50"/>
      <c r="GY299" s="50"/>
      <c r="GZ299" s="50"/>
      <c r="HA299" s="50"/>
      <c r="HB299" s="50"/>
      <c r="HC299" s="50"/>
      <c r="HD299" s="50"/>
      <c r="HE299" s="50"/>
      <c r="HF299" s="50"/>
      <c r="HG299" s="50"/>
      <c r="HH299" s="50"/>
      <c r="HI299" s="50"/>
      <c r="HJ299" s="50"/>
      <c r="HK299" s="50"/>
      <c r="HL299" s="50"/>
      <c r="HM299" s="50"/>
      <c r="HN299" s="50"/>
      <c r="HO299" s="50"/>
      <c r="HP299" s="50"/>
      <c r="HQ299" s="50"/>
      <c r="HR299" s="50"/>
      <c r="HS299" s="50"/>
      <c r="HT299" s="50"/>
      <c r="HU299" s="50"/>
      <c r="HV299" s="50"/>
      <c r="HW299" s="50"/>
    </row>
    <row r="300" spans="1:231" ht="28.5" customHeight="1" x14ac:dyDescent="0.2">
      <c r="A300" s="37" t="s">
        <v>422</v>
      </c>
      <c r="B300" s="38"/>
      <c r="C300" s="18" t="s">
        <v>153</v>
      </c>
      <c r="D300" s="19">
        <f>D301+D308</f>
        <v>3517.6659300000001</v>
      </c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56"/>
      <c r="AN300" s="56"/>
      <c r="AO300" s="56"/>
      <c r="AP300" s="56"/>
      <c r="AQ300" s="56"/>
      <c r="AR300" s="56"/>
      <c r="AS300" s="56"/>
      <c r="AT300" s="56"/>
      <c r="AU300" s="56"/>
      <c r="AV300" s="56"/>
      <c r="AW300" s="56"/>
      <c r="AX300" s="56"/>
      <c r="AY300" s="56"/>
      <c r="AZ300" s="56"/>
      <c r="BA300" s="56"/>
      <c r="BB300" s="56"/>
      <c r="BC300" s="56"/>
      <c r="BD300" s="56"/>
      <c r="BE300" s="56"/>
      <c r="BF300" s="56"/>
      <c r="BG300" s="56"/>
      <c r="BH300" s="56"/>
      <c r="BI300" s="56"/>
      <c r="BJ300" s="56"/>
      <c r="BK300" s="56"/>
      <c r="BL300" s="56"/>
      <c r="BM300" s="56"/>
      <c r="BN300" s="56"/>
      <c r="BO300" s="56"/>
      <c r="BP300" s="56"/>
      <c r="BQ300" s="56"/>
      <c r="BR300" s="56"/>
      <c r="BS300" s="56"/>
      <c r="BT300" s="56"/>
      <c r="BU300" s="56"/>
      <c r="BV300" s="56"/>
      <c r="BW300" s="56"/>
      <c r="BX300" s="56"/>
      <c r="BY300" s="56"/>
      <c r="BZ300" s="56"/>
      <c r="CA300" s="56"/>
      <c r="CB300" s="56"/>
      <c r="CC300" s="56"/>
      <c r="CD300" s="56"/>
      <c r="CE300" s="56"/>
      <c r="CF300" s="56"/>
      <c r="CG300" s="56"/>
      <c r="CH300" s="56"/>
      <c r="CI300" s="56"/>
      <c r="CJ300" s="56"/>
      <c r="CK300" s="56"/>
      <c r="CL300" s="56"/>
      <c r="CM300" s="56"/>
      <c r="CN300" s="56"/>
      <c r="CO300" s="56"/>
      <c r="CP300" s="56"/>
      <c r="CQ300" s="56"/>
      <c r="CR300" s="56"/>
      <c r="CS300" s="56"/>
      <c r="CT300" s="56"/>
      <c r="CU300" s="56"/>
      <c r="CV300" s="56"/>
      <c r="CW300" s="56"/>
      <c r="CX300" s="56"/>
      <c r="CY300" s="56"/>
      <c r="CZ300" s="56"/>
      <c r="DA300" s="56"/>
      <c r="DB300" s="56"/>
      <c r="DC300" s="56"/>
      <c r="DD300" s="56"/>
      <c r="DE300" s="56"/>
      <c r="DF300" s="56"/>
      <c r="DG300" s="56"/>
      <c r="DH300" s="56"/>
      <c r="DI300" s="56"/>
      <c r="DJ300" s="56"/>
      <c r="DK300" s="56"/>
      <c r="DL300" s="56"/>
      <c r="DM300" s="56"/>
      <c r="DN300" s="56"/>
      <c r="DO300" s="56"/>
      <c r="DP300" s="56"/>
      <c r="DQ300" s="56"/>
      <c r="DR300" s="56"/>
      <c r="DS300" s="56"/>
      <c r="DT300" s="56"/>
      <c r="DU300" s="56"/>
      <c r="DV300" s="56"/>
      <c r="DW300" s="56"/>
      <c r="DX300" s="56"/>
      <c r="DY300" s="56"/>
      <c r="DZ300" s="56"/>
      <c r="EA300" s="56"/>
      <c r="EB300" s="56"/>
      <c r="EC300" s="56"/>
      <c r="ED300" s="56"/>
      <c r="EE300" s="56"/>
      <c r="EF300" s="56"/>
      <c r="EG300" s="56"/>
      <c r="EH300" s="56"/>
      <c r="EI300" s="56"/>
      <c r="EJ300" s="56"/>
      <c r="EK300" s="56"/>
      <c r="EL300" s="56"/>
      <c r="EM300" s="56"/>
      <c r="EN300" s="56"/>
      <c r="EO300" s="56"/>
      <c r="EP300" s="56"/>
      <c r="EQ300" s="56"/>
      <c r="ER300" s="56"/>
      <c r="ES300" s="56"/>
      <c r="ET300" s="56"/>
      <c r="EU300" s="56"/>
      <c r="EV300" s="56"/>
      <c r="EW300" s="56"/>
      <c r="EX300" s="56"/>
      <c r="EY300" s="56"/>
      <c r="EZ300" s="56"/>
      <c r="FA300" s="56"/>
      <c r="FB300" s="56"/>
      <c r="FC300" s="56"/>
      <c r="FD300" s="56"/>
      <c r="FE300" s="56"/>
      <c r="FF300" s="56"/>
      <c r="FG300" s="56"/>
      <c r="FH300" s="56"/>
      <c r="FI300" s="56"/>
      <c r="FJ300" s="56"/>
      <c r="FK300" s="56"/>
      <c r="FL300" s="56"/>
      <c r="FM300" s="56"/>
      <c r="FN300" s="56"/>
      <c r="FO300" s="56"/>
      <c r="FP300" s="56"/>
      <c r="FQ300" s="56"/>
      <c r="FR300" s="56"/>
      <c r="FS300" s="56"/>
      <c r="FT300" s="56"/>
      <c r="FU300" s="56"/>
      <c r="FV300" s="56"/>
      <c r="FW300" s="56"/>
      <c r="FX300" s="56"/>
      <c r="FY300" s="56"/>
      <c r="FZ300" s="56"/>
      <c r="GA300" s="56"/>
      <c r="GB300" s="56"/>
      <c r="GC300" s="56"/>
      <c r="GD300" s="56"/>
      <c r="GE300" s="56"/>
      <c r="GF300" s="56"/>
      <c r="GG300" s="56"/>
      <c r="GH300" s="56"/>
      <c r="GI300" s="56"/>
      <c r="GJ300" s="56"/>
      <c r="GK300" s="56"/>
      <c r="GL300" s="56"/>
      <c r="GM300" s="56"/>
      <c r="GN300" s="56"/>
      <c r="GO300" s="56"/>
      <c r="GP300" s="56"/>
      <c r="GQ300" s="56"/>
      <c r="GR300" s="56"/>
      <c r="GS300" s="56"/>
      <c r="GT300" s="56"/>
      <c r="GU300" s="56"/>
      <c r="GV300" s="56"/>
      <c r="GW300" s="56"/>
      <c r="GX300" s="56"/>
      <c r="GY300" s="56"/>
      <c r="GZ300" s="56"/>
      <c r="HA300" s="56"/>
      <c r="HB300" s="56"/>
      <c r="HC300" s="56"/>
      <c r="HD300" s="56"/>
      <c r="HE300" s="56"/>
      <c r="HF300" s="56"/>
      <c r="HG300" s="56"/>
      <c r="HH300" s="56"/>
      <c r="HI300" s="56"/>
      <c r="HJ300" s="56"/>
      <c r="HK300" s="56"/>
      <c r="HL300" s="56"/>
      <c r="HM300" s="56"/>
      <c r="HN300" s="56"/>
      <c r="HO300" s="56"/>
      <c r="HP300" s="56"/>
      <c r="HQ300" s="56"/>
      <c r="HR300" s="56"/>
      <c r="HS300" s="56"/>
      <c r="HT300" s="56"/>
      <c r="HU300" s="56"/>
      <c r="HV300" s="56"/>
      <c r="HW300" s="56"/>
    </row>
    <row r="301" spans="1:231" ht="28.5" customHeight="1" x14ac:dyDescent="0.2">
      <c r="A301" s="37" t="s">
        <v>423</v>
      </c>
      <c r="B301" s="25"/>
      <c r="C301" s="26" t="s">
        <v>154</v>
      </c>
      <c r="D301" s="19">
        <f>D302+D304</f>
        <v>2917.6659300000001</v>
      </c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56"/>
      <c r="AN301" s="56"/>
      <c r="AO301" s="56"/>
      <c r="AP301" s="56"/>
      <c r="AQ301" s="56"/>
      <c r="AR301" s="56"/>
      <c r="AS301" s="56"/>
      <c r="AT301" s="56"/>
      <c r="AU301" s="56"/>
      <c r="AV301" s="56"/>
      <c r="AW301" s="56"/>
      <c r="AX301" s="56"/>
      <c r="AY301" s="56"/>
      <c r="AZ301" s="56"/>
      <c r="BA301" s="56"/>
      <c r="BB301" s="56"/>
      <c r="BC301" s="56"/>
      <c r="BD301" s="56"/>
      <c r="BE301" s="56"/>
      <c r="BF301" s="56"/>
      <c r="BG301" s="56"/>
      <c r="BH301" s="56"/>
      <c r="BI301" s="56"/>
      <c r="BJ301" s="56"/>
      <c r="BK301" s="56"/>
      <c r="BL301" s="56"/>
      <c r="BM301" s="56"/>
      <c r="BN301" s="56"/>
      <c r="BO301" s="56"/>
      <c r="BP301" s="56"/>
      <c r="BQ301" s="56"/>
      <c r="BR301" s="56"/>
      <c r="BS301" s="56"/>
      <c r="BT301" s="56"/>
      <c r="BU301" s="56"/>
      <c r="BV301" s="56"/>
      <c r="BW301" s="56"/>
      <c r="BX301" s="56"/>
      <c r="BY301" s="56"/>
      <c r="BZ301" s="56"/>
      <c r="CA301" s="56"/>
      <c r="CB301" s="56"/>
      <c r="CC301" s="56"/>
      <c r="CD301" s="56"/>
      <c r="CE301" s="56"/>
      <c r="CF301" s="56"/>
      <c r="CG301" s="56"/>
      <c r="CH301" s="56"/>
      <c r="CI301" s="56"/>
      <c r="CJ301" s="56"/>
      <c r="CK301" s="56"/>
      <c r="CL301" s="56"/>
      <c r="CM301" s="56"/>
      <c r="CN301" s="56"/>
      <c r="CO301" s="56"/>
      <c r="CP301" s="56"/>
      <c r="CQ301" s="56"/>
      <c r="CR301" s="56"/>
      <c r="CS301" s="56"/>
      <c r="CT301" s="56"/>
      <c r="CU301" s="56"/>
      <c r="CV301" s="56"/>
      <c r="CW301" s="56"/>
      <c r="CX301" s="56"/>
      <c r="CY301" s="56"/>
      <c r="CZ301" s="56"/>
      <c r="DA301" s="56"/>
      <c r="DB301" s="56"/>
      <c r="DC301" s="56"/>
      <c r="DD301" s="56"/>
      <c r="DE301" s="56"/>
      <c r="DF301" s="56"/>
      <c r="DG301" s="56"/>
      <c r="DH301" s="56"/>
      <c r="DI301" s="56"/>
      <c r="DJ301" s="56"/>
      <c r="DK301" s="56"/>
      <c r="DL301" s="56"/>
      <c r="DM301" s="56"/>
      <c r="DN301" s="56"/>
      <c r="DO301" s="56"/>
      <c r="DP301" s="56"/>
      <c r="DQ301" s="56"/>
      <c r="DR301" s="56"/>
      <c r="DS301" s="56"/>
      <c r="DT301" s="56"/>
      <c r="DU301" s="56"/>
      <c r="DV301" s="56"/>
      <c r="DW301" s="56"/>
      <c r="DX301" s="56"/>
      <c r="DY301" s="56"/>
      <c r="DZ301" s="56"/>
      <c r="EA301" s="56"/>
      <c r="EB301" s="56"/>
      <c r="EC301" s="56"/>
      <c r="ED301" s="56"/>
      <c r="EE301" s="56"/>
      <c r="EF301" s="56"/>
      <c r="EG301" s="56"/>
      <c r="EH301" s="56"/>
      <c r="EI301" s="56"/>
      <c r="EJ301" s="56"/>
      <c r="EK301" s="56"/>
      <c r="EL301" s="56"/>
      <c r="EM301" s="56"/>
      <c r="EN301" s="56"/>
      <c r="EO301" s="56"/>
      <c r="EP301" s="56"/>
      <c r="EQ301" s="56"/>
      <c r="ER301" s="56"/>
      <c r="ES301" s="56"/>
      <c r="ET301" s="56"/>
      <c r="EU301" s="56"/>
      <c r="EV301" s="56"/>
      <c r="EW301" s="56"/>
      <c r="EX301" s="56"/>
      <c r="EY301" s="56"/>
      <c r="EZ301" s="56"/>
      <c r="FA301" s="56"/>
      <c r="FB301" s="56"/>
      <c r="FC301" s="56"/>
      <c r="FD301" s="56"/>
      <c r="FE301" s="56"/>
      <c r="FF301" s="56"/>
      <c r="FG301" s="56"/>
      <c r="FH301" s="56"/>
      <c r="FI301" s="56"/>
      <c r="FJ301" s="56"/>
      <c r="FK301" s="56"/>
      <c r="FL301" s="56"/>
      <c r="FM301" s="56"/>
      <c r="FN301" s="56"/>
      <c r="FO301" s="56"/>
      <c r="FP301" s="56"/>
      <c r="FQ301" s="56"/>
      <c r="FR301" s="56"/>
      <c r="FS301" s="56"/>
      <c r="FT301" s="56"/>
      <c r="FU301" s="56"/>
      <c r="FV301" s="56"/>
      <c r="FW301" s="56"/>
      <c r="FX301" s="56"/>
      <c r="FY301" s="56"/>
      <c r="FZ301" s="56"/>
      <c r="GA301" s="56"/>
      <c r="GB301" s="56"/>
      <c r="GC301" s="56"/>
      <c r="GD301" s="56"/>
      <c r="GE301" s="56"/>
      <c r="GF301" s="56"/>
      <c r="GG301" s="56"/>
      <c r="GH301" s="56"/>
      <c r="GI301" s="56"/>
      <c r="GJ301" s="56"/>
      <c r="GK301" s="56"/>
      <c r="GL301" s="56"/>
      <c r="GM301" s="56"/>
      <c r="GN301" s="56"/>
      <c r="GO301" s="56"/>
      <c r="GP301" s="56"/>
      <c r="GQ301" s="56"/>
      <c r="GR301" s="56"/>
      <c r="GS301" s="56"/>
      <c r="GT301" s="56"/>
      <c r="GU301" s="56"/>
      <c r="GV301" s="56"/>
      <c r="GW301" s="56"/>
      <c r="GX301" s="56"/>
      <c r="GY301" s="56"/>
      <c r="GZ301" s="56"/>
      <c r="HA301" s="56"/>
      <c r="HB301" s="56"/>
      <c r="HC301" s="56"/>
      <c r="HD301" s="56"/>
      <c r="HE301" s="56"/>
      <c r="HF301" s="56"/>
      <c r="HG301" s="56"/>
      <c r="HH301" s="56"/>
      <c r="HI301" s="56"/>
      <c r="HJ301" s="56"/>
      <c r="HK301" s="56"/>
      <c r="HL301" s="56"/>
      <c r="HM301" s="56"/>
      <c r="HN301" s="56"/>
      <c r="HO301" s="56"/>
      <c r="HP301" s="56"/>
      <c r="HQ301" s="56"/>
      <c r="HR301" s="56"/>
      <c r="HS301" s="56"/>
      <c r="HT301" s="56"/>
      <c r="HU301" s="56"/>
      <c r="HV301" s="56"/>
      <c r="HW301" s="56"/>
    </row>
    <row r="302" spans="1:231" ht="15.75" customHeight="1" x14ac:dyDescent="0.2">
      <c r="A302" s="37" t="s">
        <v>424</v>
      </c>
      <c r="B302" s="25"/>
      <c r="C302" s="26" t="s">
        <v>155</v>
      </c>
      <c r="D302" s="19">
        <f>D303</f>
        <v>373.53500000000003</v>
      </c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  <c r="AK302" s="56"/>
      <c r="AL302" s="56"/>
      <c r="AM302" s="56"/>
      <c r="AN302" s="56"/>
      <c r="AO302" s="56"/>
      <c r="AP302" s="56"/>
      <c r="AQ302" s="56"/>
      <c r="AR302" s="56"/>
      <c r="AS302" s="56"/>
      <c r="AT302" s="56"/>
      <c r="AU302" s="56"/>
      <c r="AV302" s="56"/>
      <c r="AW302" s="56"/>
      <c r="AX302" s="56"/>
      <c r="AY302" s="56"/>
      <c r="AZ302" s="56"/>
      <c r="BA302" s="56"/>
      <c r="BB302" s="56"/>
      <c r="BC302" s="56"/>
      <c r="BD302" s="56"/>
      <c r="BE302" s="56"/>
      <c r="BF302" s="56"/>
      <c r="BG302" s="56"/>
      <c r="BH302" s="56"/>
      <c r="BI302" s="56"/>
      <c r="BJ302" s="56"/>
      <c r="BK302" s="56"/>
      <c r="BL302" s="56"/>
      <c r="BM302" s="56"/>
      <c r="BN302" s="56"/>
      <c r="BO302" s="56"/>
      <c r="BP302" s="56"/>
      <c r="BQ302" s="56"/>
      <c r="BR302" s="56"/>
      <c r="BS302" s="56"/>
      <c r="BT302" s="56"/>
      <c r="BU302" s="56"/>
      <c r="BV302" s="56"/>
      <c r="BW302" s="56"/>
      <c r="BX302" s="56"/>
      <c r="BY302" s="56"/>
      <c r="BZ302" s="56"/>
      <c r="CA302" s="56"/>
      <c r="CB302" s="56"/>
      <c r="CC302" s="56"/>
      <c r="CD302" s="56"/>
      <c r="CE302" s="56"/>
      <c r="CF302" s="56"/>
      <c r="CG302" s="56"/>
      <c r="CH302" s="56"/>
      <c r="CI302" s="56"/>
      <c r="CJ302" s="56"/>
      <c r="CK302" s="56"/>
      <c r="CL302" s="56"/>
      <c r="CM302" s="56"/>
      <c r="CN302" s="56"/>
      <c r="CO302" s="56"/>
      <c r="CP302" s="56"/>
      <c r="CQ302" s="56"/>
      <c r="CR302" s="56"/>
      <c r="CS302" s="56"/>
      <c r="CT302" s="56"/>
      <c r="CU302" s="56"/>
      <c r="CV302" s="56"/>
      <c r="CW302" s="56"/>
      <c r="CX302" s="56"/>
      <c r="CY302" s="56"/>
      <c r="CZ302" s="56"/>
      <c r="DA302" s="56"/>
      <c r="DB302" s="56"/>
      <c r="DC302" s="56"/>
      <c r="DD302" s="56"/>
      <c r="DE302" s="56"/>
      <c r="DF302" s="56"/>
      <c r="DG302" s="56"/>
      <c r="DH302" s="56"/>
      <c r="DI302" s="56"/>
      <c r="DJ302" s="56"/>
      <c r="DK302" s="56"/>
      <c r="DL302" s="56"/>
      <c r="DM302" s="56"/>
      <c r="DN302" s="56"/>
      <c r="DO302" s="56"/>
      <c r="DP302" s="56"/>
      <c r="DQ302" s="56"/>
      <c r="DR302" s="56"/>
      <c r="DS302" s="56"/>
      <c r="DT302" s="56"/>
      <c r="DU302" s="56"/>
      <c r="DV302" s="56"/>
      <c r="DW302" s="56"/>
      <c r="DX302" s="56"/>
      <c r="DY302" s="56"/>
      <c r="DZ302" s="56"/>
      <c r="EA302" s="56"/>
      <c r="EB302" s="56"/>
      <c r="EC302" s="56"/>
      <c r="ED302" s="56"/>
      <c r="EE302" s="56"/>
      <c r="EF302" s="56"/>
      <c r="EG302" s="56"/>
      <c r="EH302" s="56"/>
      <c r="EI302" s="56"/>
      <c r="EJ302" s="56"/>
      <c r="EK302" s="56"/>
      <c r="EL302" s="56"/>
      <c r="EM302" s="56"/>
      <c r="EN302" s="56"/>
      <c r="EO302" s="56"/>
      <c r="EP302" s="56"/>
      <c r="EQ302" s="56"/>
      <c r="ER302" s="56"/>
      <c r="ES302" s="56"/>
      <c r="ET302" s="56"/>
      <c r="EU302" s="56"/>
      <c r="EV302" s="56"/>
      <c r="EW302" s="56"/>
      <c r="EX302" s="56"/>
      <c r="EY302" s="56"/>
      <c r="EZ302" s="56"/>
      <c r="FA302" s="56"/>
      <c r="FB302" s="56"/>
      <c r="FC302" s="56"/>
      <c r="FD302" s="56"/>
      <c r="FE302" s="56"/>
      <c r="FF302" s="56"/>
      <c r="FG302" s="56"/>
      <c r="FH302" s="56"/>
      <c r="FI302" s="56"/>
      <c r="FJ302" s="56"/>
      <c r="FK302" s="56"/>
      <c r="FL302" s="56"/>
      <c r="FM302" s="56"/>
      <c r="FN302" s="56"/>
      <c r="FO302" s="56"/>
      <c r="FP302" s="56"/>
      <c r="FQ302" s="56"/>
      <c r="FR302" s="56"/>
      <c r="FS302" s="56"/>
      <c r="FT302" s="56"/>
      <c r="FU302" s="56"/>
      <c r="FV302" s="56"/>
      <c r="FW302" s="56"/>
      <c r="FX302" s="56"/>
      <c r="FY302" s="56"/>
      <c r="FZ302" s="56"/>
      <c r="GA302" s="56"/>
      <c r="GB302" s="56"/>
      <c r="GC302" s="56"/>
      <c r="GD302" s="56"/>
      <c r="GE302" s="56"/>
      <c r="GF302" s="56"/>
      <c r="GG302" s="56"/>
      <c r="GH302" s="56"/>
      <c r="GI302" s="56"/>
      <c r="GJ302" s="56"/>
      <c r="GK302" s="56"/>
      <c r="GL302" s="56"/>
      <c r="GM302" s="56"/>
      <c r="GN302" s="56"/>
      <c r="GO302" s="56"/>
      <c r="GP302" s="56"/>
      <c r="GQ302" s="56"/>
      <c r="GR302" s="56"/>
      <c r="GS302" s="56"/>
      <c r="GT302" s="56"/>
      <c r="GU302" s="56"/>
      <c r="GV302" s="56"/>
      <c r="GW302" s="56"/>
      <c r="GX302" s="56"/>
      <c r="GY302" s="56"/>
      <c r="GZ302" s="56"/>
      <c r="HA302" s="56"/>
      <c r="HB302" s="56"/>
      <c r="HC302" s="56"/>
      <c r="HD302" s="56"/>
      <c r="HE302" s="56"/>
      <c r="HF302" s="56"/>
      <c r="HG302" s="56"/>
      <c r="HH302" s="56"/>
      <c r="HI302" s="56"/>
      <c r="HJ302" s="56"/>
      <c r="HK302" s="56"/>
      <c r="HL302" s="56"/>
      <c r="HM302" s="56"/>
      <c r="HN302" s="56"/>
      <c r="HO302" s="56"/>
      <c r="HP302" s="56"/>
      <c r="HQ302" s="56"/>
      <c r="HR302" s="56"/>
      <c r="HS302" s="56"/>
      <c r="HT302" s="56"/>
      <c r="HU302" s="56"/>
      <c r="HV302" s="56"/>
      <c r="HW302" s="56"/>
    </row>
    <row r="303" spans="1:231" ht="27.75" customHeight="1" x14ac:dyDescent="0.2">
      <c r="A303" s="37"/>
      <c r="B303" s="25" t="s">
        <v>285</v>
      </c>
      <c r="C303" s="26" t="s">
        <v>286</v>
      </c>
      <c r="D303" s="19">
        <v>373.53500000000003</v>
      </c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  <c r="AK303" s="56"/>
      <c r="AL303" s="56"/>
      <c r="AM303" s="56"/>
      <c r="AN303" s="56"/>
      <c r="AO303" s="56"/>
      <c r="AP303" s="56"/>
      <c r="AQ303" s="56"/>
      <c r="AR303" s="56"/>
      <c r="AS303" s="56"/>
      <c r="AT303" s="56"/>
      <c r="AU303" s="56"/>
      <c r="AV303" s="56"/>
      <c r="AW303" s="56"/>
      <c r="AX303" s="56"/>
      <c r="AY303" s="56"/>
      <c r="AZ303" s="56"/>
      <c r="BA303" s="56"/>
      <c r="BB303" s="56"/>
      <c r="BC303" s="56"/>
      <c r="BD303" s="56"/>
      <c r="BE303" s="56"/>
      <c r="BF303" s="56"/>
      <c r="BG303" s="56"/>
      <c r="BH303" s="56"/>
      <c r="BI303" s="56"/>
      <c r="BJ303" s="56"/>
      <c r="BK303" s="56"/>
      <c r="BL303" s="56"/>
      <c r="BM303" s="56"/>
      <c r="BN303" s="56"/>
      <c r="BO303" s="56"/>
      <c r="BP303" s="56"/>
      <c r="BQ303" s="56"/>
      <c r="BR303" s="56"/>
      <c r="BS303" s="56"/>
      <c r="BT303" s="56"/>
      <c r="BU303" s="56"/>
      <c r="BV303" s="56"/>
      <c r="BW303" s="56"/>
      <c r="BX303" s="56"/>
      <c r="BY303" s="56"/>
      <c r="BZ303" s="56"/>
      <c r="CA303" s="56"/>
      <c r="CB303" s="56"/>
      <c r="CC303" s="56"/>
      <c r="CD303" s="56"/>
      <c r="CE303" s="56"/>
      <c r="CF303" s="56"/>
      <c r="CG303" s="56"/>
      <c r="CH303" s="56"/>
      <c r="CI303" s="56"/>
      <c r="CJ303" s="56"/>
      <c r="CK303" s="56"/>
      <c r="CL303" s="56"/>
      <c r="CM303" s="56"/>
      <c r="CN303" s="56"/>
      <c r="CO303" s="56"/>
      <c r="CP303" s="56"/>
      <c r="CQ303" s="56"/>
      <c r="CR303" s="56"/>
      <c r="CS303" s="56"/>
      <c r="CT303" s="56"/>
      <c r="CU303" s="56"/>
      <c r="CV303" s="56"/>
      <c r="CW303" s="56"/>
      <c r="CX303" s="56"/>
      <c r="CY303" s="56"/>
      <c r="CZ303" s="56"/>
      <c r="DA303" s="56"/>
      <c r="DB303" s="56"/>
      <c r="DC303" s="56"/>
      <c r="DD303" s="56"/>
      <c r="DE303" s="56"/>
      <c r="DF303" s="56"/>
      <c r="DG303" s="56"/>
      <c r="DH303" s="56"/>
      <c r="DI303" s="56"/>
      <c r="DJ303" s="56"/>
      <c r="DK303" s="56"/>
      <c r="DL303" s="56"/>
      <c r="DM303" s="56"/>
      <c r="DN303" s="56"/>
      <c r="DO303" s="56"/>
      <c r="DP303" s="56"/>
      <c r="DQ303" s="56"/>
      <c r="DR303" s="56"/>
      <c r="DS303" s="56"/>
      <c r="DT303" s="56"/>
      <c r="DU303" s="56"/>
      <c r="DV303" s="56"/>
      <c r="DW303" s="56"/>
      <c r="DX303" s="56"/>
      <c r="DY303" s="56"/>
      <c r="DZ303" s="56"/>
      <c r="EA303" s="56"/>
      <c r="EB303" s="56"/>
      <c r="EC303" s="56"/>
      <c r="ED303" s="56"/>
      <c r="EE303" s="56"/>
      <c r="EF303" s="56"/>
      <c r="EG303" s="56"/>
      <c r="EH303" s="56"/>
      <c r="EI303" s="56"/>
      <c r="EJ303" s="56"/>
      <c r="EK303" s="56"/>
      <c r="EL303" s="56"/>
      <c r="EM303" s="56"/>
      <c r="EN303" s="56"/>
      <c r="EO303" s="56"/>
      <c r="EP303" s="56"/>
      <c r="EQ303" s="56"/>
      <c r="ER303" s="56"/>
      <c r="ES303" s="56"/>
      <c r="ET303" s="56"/>
      <c r="EU303" s="56"/>
      <c r="EV303" s="56"/>
      <c r="EW303" s="56"/>
      <c r="EX303" s="56"/>
      <c r="EY303" s="56"/>
      <c r="EZ303" s="56"/>
      <c r="FA303" s="56"/>
      <c r="FB303" s="56"/>
      <c r="FC303" s="56"/>
      <c r="FD303" s="56"/>
      <c r="FE303" s="56"/>
      <c r="FF303" s="56"/>
      <c r="FG303" s="56"/>
      <c r="FH303" s="56"/>
      <c r="FI303" s="56"/>
      <c r="FJ303" s="56"/>
      <c r="FK303" s="56"/>
      <c r="FL303" s="56"/>
      <c r="FM303" s="56"/>
      <c r="FN303" s="56"/>
      <c r="FO303" s="56"/>
      <c r="FP303" s="56"/>
      <c r="FQ303" s="56"/>
      <c r="FR303" s="56"/>
      <c r="FS303" s="56"/>
      <c r="FT303" s="56"/>
      <c r="FU303" s="56"/>
      <c r="FV303" s="56"/>
      <c r="FW303" s="56"/>
      <c r="FX303" s="56"/>
      <c r="FY303" s="56"/>
      <c r="FZ303" s="56"/>
      <c r="GA303" s="56"/>
      <c r="GB303" s="56"/>
      <c r="GC303" s="56"/>
      <c r="GD303" s="56"/>
      <c r="GE303" s="56"/>
      <c r="GF303" s="56"/>
      <c r="GG303" s="56"/>
      <c r="GH303" s="56"/>
      <c r="GI303" s="56"/>
      <c r="GJ303" s="56"/>
      <c r="GK303" s="56"/>
      <c r="GL303" s="56"/>
      <c r="GM303" s="56"/>
      <c r="GN303" s="56"/>
      <c r="GO303" s="56"/>
      <c r="GP303" s="56"/>
      <c r="GQ303" s="56"/>
      <c r="GR303" s="56"/>
      <c r="GS303" s="56"/>
      <c r="GT303" s="56"/>
      <c r="GU303" s="56"/>
      <c r="GV303" s="56"/>
      <c r="GW303" s="56"/>
      <c r="GX303" s="56"/>
      <c r="GY303" s="56"/>
      <c r="GZ303" s="56"/>
      <c r="HA303" s="56"/>
      <c r="HB303" s="56"/>
      <c r="HC303" s="56"/>
      <c r="HD303" s="56"/>
      <c r="HE303" s="56"/>
      <c r="HF303" s="56"/>
      <c r="HG303" s="56"/>
      <c r="HH303" s="56"/>
      <c r="HI303" s="56"/>
      <c r="HJ303" s="56"/>
      <c r="HK303" s="56"/>
      <c r="HL303" s="56"/>
      <c r="HM303" s="56"/>
      <c r="HN303" s="56"/>
      <c r="HO303" s="56"/>
      <c r="HP303" s="56"/>
      <c r="HQ303" s="56"/>
      <c r="HR303" s="56"/>
      <c r="HS303" s="56"/>
      <c r="HT303" s="56"/>
      <c r="HU303" s="56"/>
      <c r="HV303" s="56"/>
      <c r="HW303" s="56"/>
    </row>
    <row r="304" spans="1:231" ht="30" customHeight="1" x14ac:dyDescent="0.2">
      <c r="A304" s="37" t="s">
        <v>425</v>
      </c>
      <c r="B304" s="38"/>
      <c r="C304" s="63" t="s">
        <v>156</v>
      </c>
      <c r="D304" s="19">
        <f>SUM(D305:D307)</f>
        <v>2544.1309300000003</v>
      </c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  <c r="AQ304" s="64"/>
      <c r="AR304" s="64"/>
      <c r="AS304" s="64"/>
      <c r="AT304" s="64"/>
      <c r="AU304" s="64"/>
      <c r="AV304" s="64"/>
      <c r="AW304" s="64"/>
      <c r="AX304" s="64"/>
      <c r="AY304" s="64"/>
      <c r="AZ304" s="64"/>
      <c r="BA304" s="64"/>
      <c r="BB304" s="64"/>
      <c r="BC304" s="64"/>
      <c r="BD304" s="64"/>
      <c r="BE304" s="64"/>
      <c r="BF304" s="64"/>
      <c r="BG304" s="64"/>
      <c r="BH304" s="64"/>
      <c r="BI304" s="64"/>
      <c r="BJ304" s="64"/>
      <c r="BK304" s="64"/>
      <c r="BL304" s="64"/>
      <c r="BM304" s="64"/>
      <c r="BN304" s="64"/>
      <c r="BO304" s="64"/>
      <c r="BP304" s="64"/>
      <c r="BQ304" s="64"/>
      <c r="BR304" s="64"/>
      <c r="BS304" s="64"/>
      <c r="BT304" s="64"/>
      <c r="BU304" s="64"/>
      <c r="BV304" s="64"/>
      <c r="BW304" s="64"/>
      <c r="BX304" s="64"/>
      <c r="BY304" s="64"/>
      <c r="BZ304" s="64"/>
      <c r="CA304" s="64"/>
      <c r="CB304" s="64"/>
      <c r="CC304" s="64"/>
      <c r="CD304" s="64"/>
      <c r="CE304" s="64"/>
      <c r="CF304" s="64"/>
      <c r="CG304" s="64"/>
      <c r="CH304" s="64"/>
      <c r="CI304" s="64"/>
      <c r="CJ304" s="64"/>
      <c r="CK304" s="64"/>
      <c r="CL304" s="64"/>
      <c r="CM304" s="64"/>
      <c r="CN304" s="64"/>
      <c r="CO304" s="64"/>
      <c r="CP304" s="64"/>
      <c r="CQ304" s="64"/>
      <c r="CR304" s="64"/>
      <c r="CS304" s="64"/>
      <c r="CT304" s="64"/>
      <c r="CU304" s="64"/>
      <c r="CV304" s="64"/>
      <c r="CW304" s="64"/>
      <c r="CX304" s="64"/>
      <c r="CY304" s="64"/>
      <c r="CZ304" s="64"/>
      <c r="DA304" s="64"/>
      <c r="DB304" s="64"/>
      <c r="DC304" s="64"/>
      <c r="DD304" s="64"/>
      <c r="DE304" s="64"/>
      <c r="DF304" s="64"/>
      <c r="DG304" s="64"/>
      <c r="DH304" s="64"/>
      <c r="DI304" s="64"/>
      <c r="DJ304" s="64"/>
      <c r="DK304" s="64"/>
      <c r="DL304" s="64"/>
      <c r="DM304" s="64"/>
      <c r="DN304" s="64"/>
      <c r="DO304" s="64"/>
      <c r="DP304" s="64"/>
      <c r="DQ304" s="64"/>
      <c r="DR304" s="64"/>
      <c r="DS304" s="64"/>
      <c r="DT304" s="64"/>
      <c r="DU304" s="64"/>
      <c r="DV304" s="64"/>
      <c r="DW304" s="64"/>
      <c r="DX304" s="64"/>
      <c r="DY304" s="64"/>
      <c r="DZ304" s="64"/>
      <c r="EA304" s="64"/>
      <c r="EB304" s="64"/>
      <c r="EC304" s="64"/>
      <c r="ED304" s="64"/>
      <c r="EE304" s="64"/>
      <c r="EF304" s="64"/>
      <c r="EG304" s="64"/>
      <c r="EH304" s="64"/>
      <c r="EI304" s="64"/>
      <c r="EJ304" s="64"/>
      <c r="EK304" s="64"/>
      <c r="EL304" s="64"/>
      <c r="EM304" s="64"/>
      <c r="EN304" s="64"/>
      <c r="EO304" s="64"/>
      <c r="EP304" s="64"/>
      <c r="EQ304" s="64"/>
      <c r="ER304" s="64"/>
      <c r="ES304" s="64"/>
      <c r="ET304" s="64"/>
      <c r="EU304" s="64"/>
      <c r="EV304" s="64"/>
      <c r="EW304" s="64"/>
      <c r="EX304" s="64"/>
      <c r="EY304" s="64"/>
      <c r="EZ304" s="64"/>
      <c r="FA304" s="64"/>
      <c r="FB304" s="64"/>
      <c r="FC304" s="64"/>
      <c r="FD304" s="64"/>
      <c r="FE304" s="64"/>
      <c r="FF304" s="64"/>
      <c r="FG304" s="64"/>
      <c r="FH304" s="64"/>
      <c r="FI304" s="64"/>
      <c r="FJ304" s="64"/>
      <c r="FK304" s="64"/>
      <c r="FL304" s="64"/>
      <c r="FM304" s="64"/>
      <c r="FN304" s="64"/>
      <c r="FO304" s="64"/>
      <c r="FP304" s="64"/>
      <c r="FQ304" s="64"/>
      <c r="FR304" s="64"/>
      <c r="FS304" s="64"/>
      <c r="FT304" s="64"/>
      <c r="FU304" s="64"/>
      <c r="FV304" s="64"/>
      <c r="FW304" s="64"/>
      <c r="FX304" s="64"/>
      <c r="FY304" s="64"/>
      <c r="FZ304" s="64"/>
      <c r="GA304" s="64"/>
      <c r="GB304" s="64"/>
      <c r="GC304" s="64"/>
      <c r="GD304" s="64"/>
      <c r="GE304" s="64"/>
      <c r="GF304" s="64"/>
      <c r="GG304" s="64"/>
      <c r="GH304" s="64"/>
      <c r="GI304" s="64"/>
      <c r="GJ304" s="64"/>
      <c r="GK304" s="64"/>
      <c r="GL304" s="64"/>
      <c r="GM304" s="64"/>
      <c r="GN304" s="64"/>
      <c r="GO304" s="64"/>
      <c r="GP304" s="64"/>
      <c r="GQ304" s="64"/>
      <c r="GR304" s="64"/>
      <c r="GS304" s="64"/>
      <c r="GT304" s="64"/>
      <c r="GU304" s="64"/>
      <c r="GV304" s="64"/>
      <c r="GW304" s="64"/>
      <c r="GX304" s="64"/>
      <c r="GY304" s="64"/>
      <c r="GZ304" s="64"/>
      <c r="HA304" s="64"/>
      <c r="HB304" s="64"/>
      <c r="HC304" s="64"/>
      <c r="HD304" s="64"/>
      <c r="HE304" s="64"/>
      <c r="HF304" s="64"/>
      <c r="HG304" s="64"/>
      <c r="HH304" s="64"/>
      <c r="HI304" s="64"/>
      <c r="HJ304" s="64"/>
      <c r="HK304" s="64"/>
      <c r="HL304" s="64"/>
      <c r="HM304" s="64"/>
      <c r="HN304" s="64"/>
      <c r="HO304" s="64"/>
      <c r="HP304" s="64"/>
      <c r="HQ304" s="64"/>
      <c r="HR304" s="64"/>
      <c r="HS304" s="64"/>
      <c r="HT304" s="64"/>
      <c r="HU304" s="64"/>
      <c r="HV304" s="64"/>
      <c r="HW304" s="64"/>
    </row>
    <row r="305" spans="1:231" ht="41.25" customHeight="1" x14ac:dyDescent="0.2">
      <c r="A305" s="37"/>
      <c r="B305" s="25" t="s">
        <v>283</v>
      </c>
      <c r="C305" s="26" t="s">
        <v>284</v>
      </c>
      <c r="D305" s="19">
        <v>2332</v>
      </c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  <c r="BA305" s="65"/>
      <c r="BB305" s="65"/>
      <c r="BC305" s="65"/>
      <c r="BD305" s="65"/>
      <c r="BE305" s="65"/>
      <c r="BF305" s="65"/>
      <c r="BG305" s="65"/>
      <c r="BH305" s="65"/>
      <c r="BI305" s="65"/>
      <c r="BJ305" s="65"/>
      <c r="BK305" s="65"/>
      <c r="BL305" s="65"/>
      <c r="BM305" s="65"/>
      <c r="BN305" s="65"/>
      <c r="BO305" s="65"/>
      <c r="BP305" s="65"/>
      <c r="BQ305" s="65"/>
      <c r="BR305" s="65"/>
      <c r="BS305" s="65"/>
      <c r="BT305" s="65"/>
      <c r="BU305" s="65"/>
      <c r="BV305" s="65"/>
      <c r="BW305" s="65"/>
      <c r="BX305" s="65"/>
      <c r="BY305" s="65"/>
      <c r="BZ305" s="65"/>
      <c r="CA305" s="65"/>
      <c r="CB305" s="65"/>
      <c r="CC305" s="65"/>
      <c r="CD305" s="65"/>
      <c r="CE305" s="65"/>
      <c r="CF305" s="65"/>
      <c r="CG305" s="65"/>
      <c r="CH305" s="65"/>
      <c r="CI305" s="65"/>
      <c r="CJ305" s="65"/>
      <c r="CK305" s="65"/>
      <c r="CL305" s="65"/>
      <c r="CM305" s="65"/>
      <c r="CN305" s="65"/>
      <c r="CO305" s="65"/>
      <c r="CP305" s="65"/>
      <c r="CQ305" s="65"/>
      <c r="CR305" s="65"/>
      <c r="CS305" s="65"/>
      <c r="CT305" s="65"/>
      <c r="CU305" s="65"/>
      <c r="CV305" s="65"/>
      <c r="CW305" s="65"/>
      <c r="CX305" s="65"/>
      <c r="CY305" s="65"/>
      <c r="CZ305" s="65"/>
      <c r="DA305" s="65"/>
      <c r="DB305" s="65"/>
      <c r="DC305" s="65"/>
      <c r="DD305" s="65"/>
      <c r="DE305" s="65"/>
      <c r="DF305" s="65"/>
      <c r="DG305" s="65"/>
      <c r="DH305" s="65"/>
      <c r="DI305" s="65"/>
      <c r="DJ305" s="65"/>
      <c r="DK305" s="65"/>
      <c r="DL305" s="65"/>
      <c r="DM305" s="65"/>
      <c r="DN305" s="65"/>
      <c r="DO305" s="65"/>
      <c r="DP305" s="65"/>
      <c r="DQ305" s="65"/>
      <c r="DR305" s="65"/>
      <c r="DS305" s="65"/>
      <c r="DT305" s="65"/>
      <c r="DU305" s="65"/>
      <c r="DV305" s="65"/>
      <c r="DW305" s="65"/>
      <c r="DX305" s="65"/>
      <c r="DY305" s="65"/>
      <c r="DZ305" s="65"/>
      <c r="EA305" s="65"/>
      <c r="EB305" s="65"/>
      <c r="EC305" s="65"/>
      <c r="ED305" s="65"/>
      <c r="EE305" s="65"/>
      <c r="EF305" s="65"/>
      <c r="EG305" s="65"/>
      <c r="EH305" s="65"/>
      <c r="EI305" s="65"/>
      <c r="EJ305" s="65"/>
      <c r="EK305" s="65"/>
      <c r="EL305" s="65"/>
      <c r="EM305" s="65"/>
      <c r="EN305" s="65"/>
      <c r="EO305" s="65"/>
      <c r="EP305" s="65"/>
      <c r="EQ305" s="65"/>
      <c r="ER305" s="65"/>
      <c r="ES305" s="65"/>
      <c r="ET305" s="65"/>
      <c r="EU305" s="65"/>
      <c r="EV305" s="65"/>
      <c r="EW305" s="65"/>
      <c r="EX305" s="65"/>
      <c r="EY305" s="65"/>
      <c r="EZ305" s="65"/>
      <c r="FA305" s="65"/>
      <c r="FB305" s="65"/>
      <c r="FC305" s="65"/>
      <c r="FD305" s="65"/>
      <c r="FE305" s="65"/>
      <c r="FF305" s="65"/>
      <c r="FG305" s="65"/>
      <c r="FH305" s="65"/>
      <c r="FI305" s="65"/>
      <c r="FJ305" s="65"/>
      <c r="FK305" s="65"/>
      <c r="FL305" s="65"/>
      <c r="FM305" s="65"/>
      <c r="FN305" s="65"/>
      <c r="FO305" s="65"/>
      <c r="FP305" s="65"/>
      <c r="FQ305" s="65"/>
      <c r="FR305" s="65"/>
      <c r="FS305" s="65"/>
      <c r="FT305" s="65"/>
      <c r="FU305" s="65"/>
      <c r="FV305" s="65"/>
      <c r="FW305" s="65"/>
      <c r="FX305" s="65"/>
      <c r="FY305" s="65"/>
      <c r="FZ305" s="65"/>
      <c r="GA305" s="65"/>
      <c r="GB305" s="65"/>
      <c r="GC305" s="65"/>
      <c r="GD305" s="65"/>
      <c r="GE305" s="65"/>
      <c r="GF305" s="65"/>
      <c r="GG305" s="65"/>
      <c r="GH305" s="65"/>
      <c r="GI305" s="65"/>
      <c r="GJ305" s="65"/>
      <c r="GK305" s="65"/>
      <c r="GL305" s="65"/>
      <c r="GM305" s="65"/>
      <c r="GN305" s="65"/>
      <c r="GO305" s="65"/>
      <c r="GP305" s="65"/>
      <c r="GQ305" s="65"/>
      <c r="GR305" s="65"/>
      <c r="GS305" s="65"/>
      <c r="GT305" s="65"/>
      <c r="GU305" s="65"/>
      <c r="GV305" s="65"/>
      <c r="GW305" s="65"/>
      <c r="GX305" s="65"/>
      <c r="GY305" s="65"/>
      <c r="GZ305" s="65"/>
      <c r="HA305" s="65"/>
      <c r="HB305" s="65"/>
      <c r="HC305" s="65"/>
      <c r="HD305" s="65"/>
      <c r="HE305" s="65"/>
      <c r="HF305" s="65"/>
      <c r="HG305" s="65"/>
      <c r="HH305" s="65"/>
      <c r="HI305" s="65"/>
      <c r="HJ305" s="65"/>
      <c r="HK305" s="65"/>
      <c r="HL305" s="65"/>
      <c r="HM305" s="65"/>
      <c r="HN305" s="65"/>
      <c r="HO305" s="65"/>
      <c r="HP305" s="65"/>
      <c r="HQ305" s="65"/>
      <c r="HR305" s="65"/>
      <c r="HS305" s="65"/>
      <c r="HT305" s="65"/>
      <c r="HU305" s="65"/>
      <c r="HV305" s="65"/>
      <c r="HW305" s="65"/>
    </row>
    <row r="306" spans="1:231" ht="28.5" customHeight="1" x14ac:dyDescent="0.2">
      <c r="A306" s="37"/>
      <c r="B306" s="25" t="s">
        <v>285</v>
      </c>
      <c r="C306" s="26" t="s">
        <v>286</v>
      </c>
      <c r="D306" s="19">
        <v>212.08313999999999</v>
      </c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  <c r="AZ306" s="65"/>
      <c r="BA306" s="65"/>
      <c r="BB306" s="65"/>
      <c r="BC306" s="65"/>
      <c r="BD306" s="65"/>
      <c r="BE306" s="65"/>
      <c r="BF306" s="65"/>
      <c r="BG306" s="65"/>
      <c r="BH306" s="65"/>
      <c r="BI306" s="65"/>
      <c r="BJ306" s="65"/>
      <c r="BK306" s="65"/>
      <c r="BL306" s="65"/>
      <c r="BM306" s="65"/>
      <c r="BN306" s="65"/>
      <c r="BO306" s="65"/>
      <c r="BP306" s="65"/>
      <c r="BQ306" s="65"/>
      <c r="BR306" s="65"/>
      <c r="BS306" s="65"/>
      <c r="BT306" s="65"/>
      <c r="BU306" s="65"/>
      <c r="BV306" s="65"/>
      <c r="BW306" s="65"/>
      <c r="BX306" s="65"/>
      <c r="BY306" s="65"/>
      <c r="BZ306" s="65"/>
      <c r="CA306" s="65"/>
      <c r="CB306" s="65"/>
      <c r="CC306" s="65"/>
      <c r="CD306" s="65"/>
      <c r="CE306" s="65"/>
      <c r="CF306" s="65"/>
      <c r="CG306" s="65"/>
      <c r="CH306" s="65"/>
      <c r="CI306" s="65"/>
      <c r="CJ306" s="65"/>
      <c r="CK306" s="65"/>
      <c r="CL306" s="65"/>
      <c r="CM306" s="65"/>
      <c r="CN306" s="65"/>
      <c r="CO306" s="65"/>
      <c r="CP306" s="65"/>
      <c r="CQ306" s="65"/>
      <c r="CR306" s="65"/>
      <c r="CS306" s="65"/>
      <c r="CT306" s="65"/>
      <c r="CU306" s="65"/>
      <c r="CV306" s="65"/>
      <c r="CW306" s="65"/>
      <c r="CX306" s="65"/>
      <c r="CY306" s="65"/>
      <c r="CZ306" s="65"/>
      <c r="DA306" s="65"/>
      <c r="DB306" s="65"/>
      <c r="DC306" s="65"/>
      <c r="DD306" s="65"/>
      <c r="DE306" s="65"/>
      <c r="DF306" s="65"/>
      <c r="DG306" s="65"/>
      <c r="DH306" s="65"/>
      <c r="DI306" s="65"/>
      <c r="DJ306" s="65"/>
      <c r="DK306" s="65"/>
      <c r="DL306" s="65"/>
      <c r="DM306" s="65"/>
      <c r="DN306" s="65"/>
      <c r="DO306" s="65"/>
      <c r="DP306" s="65"/>
      <c r="DQ306" s="65"/>
      <c r="DR306" s="65"/>
      <c r="DS306" s="65"/>
      <c r="DT306" s="65"/>
      <c r="DU306" s="65"/>
      <c r="DV306" s="65"/>
      <c r="DW306" s="65"/>
      <c r="DX306" s="65"/>
      <c r="DY306" s="65"/>
      <c r="DZ306" s="65"/>
      <c r="EA306" s="65"/>
      <c r="EB306" s="65"/>
      <c r="EC306" s="65"/>
      <c r="ED306" s="65"/>
      <c r="EE306" s="65"/>
      <c r="EF306" s="65"/>
      <c r="EG306" s="65"/>
      <c r="EH306" s="65"/>
      <c r="EI306" s="65"/>
      <c r="EJ306" s="65"/>
      <c r="EK306" s="65"/>
      <c r="EL306" s="65"/>
      <c r="EM306" s="65"/>
      <c r="EN306" s="65"/>
      <c r="EO306" s="65"/>
      <c r="EP306" s="65"/>
      <c r="EQ306" s="65"/>
      <c r="ER306" s="65"/>
      <c r="ES306" s="65"/>
      <c r="ET306" s="65"/>
      <c r="EU306" s="65"/>
      <c r="EV306" s="65"/>
      <c r="EW306" s="65"/>
      <c r="EX306" s="65"/>
      <c r="EY306" s="65"/>
      <c r="EZ306" s="65"/>
      <c r="FA306" s="65"/>
      <c r="FB306" s="65"/>
      <c r="FC306" s="65"/>
      <c r="FD306" s="65"/>
      <c r="FE306" s="65"/>
      <c r="FF306" s="65"/>
      <c r="FG306" s="65"/>
      <c r="FH306" s="65"/>
      <c r="FI306" s="65"/>
      <c r="FJ306" s="65"/>
      <c r="FK306" s="65"/>
      <c r="FL306" s="65"/>
      <c r="FM306" s="65"/>
      <c r="FN306" s="65"/>
      <c r="FO306" s="65"/>
      <c r="FP306" s="65"/>
      <c r="FQ306" s="65"/>
      <c r="FR306" s="65"/>
      <c r="FS306" s="65"/>
      <c r="FT306" s="65"/>
      <c r="FU306" s="65"/>
      <c r="FV306" s="65"/>
      <c r="FW306" s="65"/>
      <c r="FX306" s="65"/>
      <c r="FY306" s="65"/>
      <c r="FZ306" s="65"/>
      <c r="GA306" s="65"/>
      <c r="GB306" s="65"/>
      <c r="GC306" s="65"/>
      <c r="GD306" s="65"/>
      <c r="GE306" s="65"/>
      <c r="GF306" s="65"/>
      <c r="GG306" s="65"/>
      <c r="GH306" s="65"/>
      <c r="GI306" s="65"/>
      <c r="GJ306" s="65"/>
      <c r="GK306" s="65"/>
      <c r="GL306" s="65"/>
      <c r="GM306" s="65"/>
      <c r="GN306" s="65"/>
      <c r="GO306" s="65"/>
      <c r="GP306" s="65"/>
      <c r="GQ306" s="65"/>
      <c r="GR306" s="65"/>
      <c r="GS306" s="65"/>
      <c r="GT306" s="65"/>
      <c r="GU306" s="65"/>
      <c r="GV306" s="65"/>
      <c r="GW306" s="65"/>
      <c r="GX306" s="65"/>
      <c r="GY306" s="65"/>
      <c r="GZ306" s="65"/>
      <c r="HA306" s="65"/>
      <c r="HB306" s="65"/>
      <c r="HC306" s="65"/>
      <c r="HD306" s="65"/>
      <c r="HE306" s="65"/>
      <c r="HF306" s="65"/>
      <c r="HG306" s="65"/>
      <c r="HH306" s="65"/>
      <c r="HI306" s="65"/>
      <c r="HJ306" s="65"/>
      <c r="HK306" s="65"/>
      <c r="HL306" s="65"/>
      <c r="HM306" s="65"/>
      <c r="HN306" s="65"/>
      <c r="HO306" s="65"/>
      <c r="HP306" s="65"/>
      <c r="HQ306" s="65"/>
      <c r="HR306" s="65"/>
      <c r="HS306" s="65"/>
      <c r="HT306" s="65"/>
      <c r="HU306" s="65"/>
      <c r="HV306" s="65"/>
      <c r="HW306" s="65"/>
    </row>
    <row r="307" spans="1:231" ht="16.5" customHeight="1" x14ac:dyDescent="0.2">
      <c r="A307" s="37"/>
      <c r="B307" s="25" t="s">
        <v>293</v>
      </c>
      <c r="C307" s="26" t="s">
        <v>294</v>
      </c>
      <c r="D307" s="19">
        <v>4.7789999999999999E-2</v>
      </c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  <c r="BA307" s="65"/>
      <c r="BB307" s="65"/>
      <c r="BC307" s="65"/>
      <c r="BD307" s="65"/>
      <c r="BE307" s="65"/>
      <c r="BF307" s="65"/>
      <c r="BG307" s="65"/>
      <c r="BH307" s="65"/>
      <c r="BI307" s="65"/>
      <c r="BJ307" s="65"/>
      <c r="BK307" s="65"/>
      <c r="BL307" s="65"/>
      <c r="BM307" s="65"/>
      <c r="BN307" s="65"/>
      <c r="BO307" s="65"/>
      <c r="BP307" s="65"/>
      <c r="BQ307" s="65"/>
      <c r="BR307" s="65"/>
      <c r="BS307" s="65"/>
      <c r="BT307" s="65"/>
      <c r="BU307" s="65"/>
      <c r="BV307" s="65"/>
      <c r="BW307" s="65"/>
      <c r="BX307" s="65"/>
      <c r="BY307" s="65"/>
      <c r="BZ307" s="65"/>
      <c r="CA307" s="65"/>
      <c r="CB307" s="65"/>
      <c r="CC307" s="65"/>
      <c r="CD307" s="65"/>
      <c r="CE307" s="65"/>
      <c r="CF307" s="65"/>
      <c r="CG307" s="65"/>
      <c r="CH307" s="65"/>
      <c r="CI307" s="65"/>
      <c r="CJ307" s="65"/>
      <c r="CK307" s="65"/>
      <c r="CL307" s="65"/>
      <c r="CM307" s="65"/>
      <c r="CN307" s="65"/>
      <c r="CO307" s="65"/>
      <c r="CP307" s="65"/>
      <c r="CQ307" s="65"/>
      <c r="CR307" s="65"/>
      <c r="CS307" s="65"/>
      <c r="CT307" s="65"/>
      <c r="CU307" s="65"/>
      <c r="CV307" s="65"/>
      <c r="CW307" s="65"/>
      <c r="CX307" s="65"/>
      <c r="CY307" s="65"/>
      <c r="CZ307" s="65"/>
      <c r="DA307" s="65"/>
      <c r="DB307" s="65"/>
      <c r="DC307" s="65"/>
      <c r="DD307" s="65"/>
      <c r="DE307" s="65"/>
      <c r="DF307" s="65"/>
      <c r="DG307" s="65"/>
      <c r="DH307" s="65"/>
      <c r="DI307" s="65"/>
      <c r="DJ307" s="65"/>
      <c r="DK307" s="65"/>
      <c r="DL307" s="65"/>
      <c r="DM307" s="65"/>
      <c r="DN307" s="65"/>
      <c r="DO307" s="65"/>
      <c r="DP307" s="65"/>
      <c r="DQ307" s="65"/>
      <c r="DR307" s="65"/>
      <c r="DS307" s="65"/>
      <c r="DT307" s="65"/>
      <c r="DU307" s="65"/>
      <c r="DV307" s="65"/>
      <c r="DW307" s="65"/>
      <c r="DX307" s="65"/>
      <c r="DY307" s="65"/>
      <c r="DZ307" s="65"/>
      <c r="EA307" s="65"/>
      <c r="EB307" s="65"/>
      <c r="EC307" s="65"/>
      <c r="ED307" s="65"/>
      <c r="EE307" s="65"/>
      <c r="EF307" s="65"/>
      <c r="EG307" s="65"/>
      <c r="EH307" s="65"/>
      <c r="EI307" s="65"/>
      <c r="EJ307" s="65"/>
      <c r="EK307" s="65"/>
      <c r="EL307" s="65"/>
      <c r="EM307" s="65"/>
      <c r="EN307" s="65"/>
      <c r="EO307" s="65"/>
      <c r="EP307" s="65"/>
      <c r="EQ307" s="65"/>
      <c r="ER307" s="65"/>
      <c r="ES307" s="65"/>
      <c r="ET307" s="65"/>
      <c r="EU307" s="65"/>
      <c r="EV307" s="65"/>
      <c r="EW307" s="65"/>
      <c r="EX307" s="65"/>
      <c r="EY307" s="65"/>
      <c r="EZ307" s="65"/>
      <c r="FA307" s="65"/>
      <c r="FB307" s="65"/>
      <c r="FC307" s="65"/>
      <c r="FD307" s="65"/>
      <c r="FE307" s="65"/>
      <c r="FF307" s="65"/>
      <c r="FG307" s="65"/>
      <c r="FH307" s="65"/>
      <c r="FI307" s="65"/>
      <c r="FJ307" s="65"/>
      <c r="FK307" s="65"/>
      <c r="FL307" s="65"/>
      <c r="FM307" s="65"/>
      <c r="FN307" s="65"/>
      <c r="FO307" s="65"/>
      <c r="FP307" s="65"/>
      <c r="FQ307" s="65"/>
      <c r="FR307" s="65"/>
      <c r="FS307" s="65"/>
      <c r="FT307" s="65"/>
      <c r="FU307" s="65"/>
      <c r="FV307" s="65"/>
      <c r="FW307" s="65"/>
      <c r="FX307" s="65"/>
      <c r="FY307" s="65"/>
      <c r="FZ307" s="65"/>
      <c r="GA307" s="65"/>
      <c r="GB307" s="65"/>
      <c r="GC307" s="65"/>
      <c r="GD307" s="65"/>
      <c r="GE307" s="65"/>
      <c r="GF307" s="65"/>
      <c r="GG307" s="65"/>
      <c r="GH307" s="65"/>
      <c r="GI307" s="65"/>
      <c r="GJ307" s="65"/>
      <c r="GK307" s="65"/>
      <c r="GL307" s="65"/>
      <c r="GM307" s="65"/>
      <c r="GN307" s="65"/>
      <c r="GO307" s="65"/>
      <c r="GP307" s="65"/>
      <c r="GQ307" s="65"/>
      <c r="GR307" s="65"/>
      <c r="GS307" s="65"/>
      <c r="GT307" s="65"/>
      <c r="GU307" s="65"/>
      <c r="GV307" s="65"/>
      <c r="GW307" s="65"/>
      <c r="GX307" s="65"/>
      <c r="GY307" s="65"/>
      <c r="GZ307" s="65"/>
      <c r="HA307" s="65"/>
      <c r="HB307" s="65"/>
      <c r="HC307" s="65"/>
      <c r="HD307" s="65"/>
      <c r="HE307" s="65"/>
      <c r="HF307" s="65"/>
      <c r="HG307" s="65"/>
      <c r="HH307" s="65"/>
      <c r="HI307" s="65"/>
      <c r="HJ307" s="65"/>
      <c r="HK307" s="65"/>
      <c r="HL307" s="65"/>
      <c r="HM307" s="65"/>
      <c r="HN307" s="65"/>
      <c r="HO307" s="65"/>
      <c r="HP307" s="65"/>
      <c r="HQ307" s="65"/>
      <c r="HR307" s="65"/>
      <c r="HS307" s="65"/>
      <c r="HT307" s="65"/>
      <c r="HU307" s="65"/>
      <c r="HV307" s="65"/>
      <c r="HW307" s="65"/>
    </row>
    <row r="308" spans="1:231" ht="28.5" customHeight="1" x14ac:dyDescent="0.2">
      <c r="A308" s="37" t="s">
        <v>426</v>
      </c>
      <c r="B308" s="25"/>
      <c r="C308" s="26" t="s">
        <v>427</v>
      </c>
      <c r="D308" s="19">
        <f>D309</f>
        <v>600</v>
      </c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53"/>
      <c r="AP308" s="53"/>
      <c r="AQ308" s="53"/>
      <c r="AR308" s="53"/>
      <c r="AS308" s="53"/>
      <c r="AT308" s="53"/>
      <c r="AU308" s="53"/>
      <c r="AV308" s="53"/>
      <c r="AW308" s="53"/>
      <c r="AX308" s="53"/>
      <c r="AY308" s="53"/>
      <c r="AZ308" s="53"/>
      <c r="BA308" s="53"/>
      <c r="BB308" s="53"/>
      <c r="BC308" s="53"/>
      <c r="BD308" s="53"/>
      <c r="BE308" s="53"/>
      <c r="BF308" s="53"/>
      <c r="BG308" s="53"/>
      <c r="BH308" s="53"/>
      <c r="BI308" s="53"/>
      <c r="BJ308" s="53"/>
      <c r="BK308" s="53"/>
      <c r="BL308" s="53"/>
      <c r="BM308" s="53"/>
      <c r="BN308" s="53"/>
      <c r="BO308" s="53"/>
      <c r="BP308" s="53"/>
      <c r="BQ308" s="53"/>
      <c r="BR308" s="53"/>
      <c r="BS308" s="53"/>
      <c r="BT308" s="53"/>
      <c r="BU308" s="53"/>
      <c r="BV308" s="53"/>
      <c r="BW308" s="53"/>
      <c r="BX308" s="53"/>
      <c r="BY308" s="53"/>
      <c r="BZ308" s="53"/>
      <c r="CA308" s="53"/>
      <c r="CB308" s="53"/>
      <c r="CC308" s="53"/>
      <c r="CD308" s="53"/>
      <c r="CE308" s="53"/>
      <c r="CF308" s="53"/>
      <c r="CG308" s="53"/>
      <c r="CH308" s="53"/>
      <c r="CI308" s="53"/>
      <c r="CJ308" s="53"/>
      <c r="CK308" s="53"/>
      <c r="CL308" s="53"/>
      <c r="CM308" s="53"/>
      <c r="CN308" s="53"/>
      <c r="CO308" s="53"/>
      <c r="CP308" s="53"/>
      <c r="CQ308" s="53"/>
      <c r="CR308" s="53"/>
      <c r="CS308" s="53"/>
      <c r="CT308" s="53"/>
      <c r="CU308" s="53"/>
      <c r="CV308" s="53"/>
      <c r="CW308" s="53"/>
      <c r="CX308" s="53"/>
      <c r="CY308" s="53"/>
      <c r="CZ308" s="53"/>
      <c r="DA308" s="53"/>
      <c r="DB308" s="53"/>
      <c r="DC308" s="53"/>
      <c r="DD308" s="53"/>
      <c r="DE308" s="53"/>
      <c r="DF308" s="53"/>
      <c r="DG308" s="53"/>
      <c r="DH308" s="53"/>
      <c r="DI308" s="53"/>
      <c r="DJ308" s="53"/>
      <c r="DK308" s="53"/>
      <c r="DL308" s="53"/>
      <c r="DM308" s="53"/>
      <c r="DN308" s="53"/>
      <c r="DO308" s="53"/>
      <c r="DP308" s="53"/>
      <c r="DQ308" s="53"/>
      <c r="DR308" s="53"/>
      <c r="DS308" s="53"/>
      <c r="DT308" s="53"/>
      <c r="DU308" s="53"/>
      <c r="DV308" s="53"/>
      <c r="DW308" s="53"/>
      <c r="DX308" s="53"/>
      <c r="DY308" s="53"/>
      <c r="DZ308" s="53"/>
      <c r="EA308" s="53"/>
      <c r="EB308" s="53"/>
      <c r="EC308" s="53"/>
      <c r="ED308" s="53"/>
      <c r="EE308" s="53"/>
      <c r="EF308" s="53"/>
      <c r="EG308" s="53"/>
      <c r="EH308" s="53"/>
      <c r="EI308" s="53"/>
      <c r="EJ308" s="53"/>
      <c r="EK308" s="53"/>
      <c r="EL308" s="53"/>
      <c r="EM308" s="53"/>
      <c r="EN308" s="53"/>
      <c r="EO308" s="53"/>
      <c r="EP308" s="53"/>
      <c r="EQ308" s="53"/>
      <c r="ER308" s="53"/>
      <c r="ES308" s="53"/>
      <c r="ET308" s="53"/>
      <c r="EU308" s="53"/>
      <c r="EV308" s="53"/>
      <c r="EW308" s="53"/>
      <c r="EX308" s="53"/>
      <c r="EY308" s="53"/>
      <c r="EZ308" s="53"/>
      <c r="FA308" s="53"/>
      <c r="FB308" s="53"/>
      <c r="FC308" s="53"/>
      <c r="FD308" s="53"/>
      <c r="FE308" s="53"/>
      <c r="FF308" s="53"/>
      <c r="FG308" s="53"/>
      <c r="FH308" s="53"/>
      <c r="FI308" s="53"/>
      <c r="FJ308" s="53"/>
      <c r="FK308" s="53"/>
      <c r="FL308" s="53"/>
      <c r="FM308" s="53"/>
      <c r="FN308" s="53"/>
      <c r="FO308" s="53"/>
      <c r="FP308" s="53"/>
      <c r="FQ308" s="53"/>
      <c r="FR308" s="53"/>
      <c r="FS308" s="53"/>
      <c r="FT308" s="53"/>
      <c r="FU308" s="53"/>
      <c r="FV308" s="53"/>
      <c r="FW308" s="53"/>
      <c r="FX308" s="53"/>
      <c r="FY308" s="53"/>
      <c r="FZ308" s="53"/>
      <c r="GA308" s="53"/>
      <c r="GB308" s="53"/>
      <c r="GC308" s="53"/>
      <c r="GD308" s="53"/>
      <c r="GE308" s="53"/>
      <c r="GF308" s="53"/>
      <c r="GG308" s="53"/>
      <c r="GH308" s="53"/>
      <c r="GI308" s="53"/>
      <c r="GJ308" s="53"/>
      <c r="GK308" s="53"/>
      <c r="GL308" s="53"/>
      <c r="GM308" s="53"/>
      <c r="GN308" s="53"/>
      <c r="GO308" s="53"/>
      <c r="GP308" s="53"/>
      <c r="GQ308" s="53"/>
      <c r="GR308" s="53"/>
      <c r="GS308" s="53"/>
      <c r="GT308" s="53"/>
      <c r="GU308" s="53"/>
      <c r="GV308" s="53"/>
      <c r="GW308" s="53"/>
      <c r="GX308" s="53"/>
      <c r="GY308" s="53"/>
      <c r="GZ308" s="53"/>
      <c r="HA308" s="53"/>
      <c r="HB308" s="53"/>
      <c r="HC308" s="53"/>
      <c r="HD308" s="53"/>
      <c r="HE308" s="53"/>
      <c r="HF308" s="53"/>
      <c r="HG308" s="53"/>
      <c r="HH308" s="53"/>
      <c r="HI308" s="53"/>
      <c r="HJ308" s="53"/>
      <c r="HK308" s="53"/>
      <c r="HL308" s="53"/>
      <c r="HM308" s="53"/>
      <c r="HN308" s="53"/>
      <c r="HO308" s="53"/>
      <c r="HP308" s="53"/>
      <c r="HQ308" s="53"/>
      <c r="HR308" s="53"/>
      <c r="HS308" s="53"/>
      <c r="HT308" s="53"/>
      <c r="HU308" s="53"/>
      <c r="HV308" s="53"/>
      <c r="HW308" s="53"/>
    </row>
    <row r="309" spans="1:231" ht="17.25" customHeight="1" x14ac:dyDescent="0.2">
      <c r="A309" s="37" t="s">
        <v>428</v>
      </c>
      <c r="B309" s="25"/>
      <c r="C309" s="26" t="s">
        <v>158</v>
      </c>
      <c r="D309" s="19">
        <f>D310</f>
        <v>600</v>
      </c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3"/>
      <c r="AP309" s="53"/>
      <c r="AQ309" s="53"/>
      <c r="AR309" s="53"/>
      <c r="AS309" s="53"/>
      <c r="AT309" s="53"/>
      <c r="AU309" s="53"/>
      <c r="AV309" s="53"/>
      <c r="AW309" s="53"/>
      <c r="AX309" s="53"/>
      <c r="AY309" s="53"/>
      <c r="AZ309" s="53"/>
      <c r="BA309" s="53"/>
      <c r="BB309" s="53"/>
      <c r="BC309" s="53"/>
      <c r="BD309" s="53"/>
      <c r="BE309" s="53"/>
      <c r="BF309" s="53"/>
      <c r="BG309" s="53"/>
      <c r="BH309" s="53"/>
      <c r="BI309" s="53"/>
      <c r="BJ309" s="53"/>
      <c r="BK309" s="53"/>
      <c r="BL309" s="53"/>
      <c r="BM309" s="53"/>
      <c r="BN309" s="53"/>
      <c r="BO309" s="53"/>
      <c r="BP309" s="53"/>
      <c r="BQ309" s="53"/>
      <c r="BR309" s="53"/>
      <c r="BS309" s="53"/>
      <c r="BT309" s="53"/>
      <c r="BU309" s="53"/>
      <c r="BV309" s="53"/>
      <c r="BW309" s="53"/>
      <c r="BX309" s="53"/>
      <c r="BY309" s="53"/>
      <c r="BZ309" s="53"/>
      <c r="CA309" s="53"/>
      <c r="CB309" s="53"/>
      <c r="CC309" s="53"/>
      <c r="CD309" s="53"/>
      <c r="CE309" s="53"/>
      <c r="CF309" s="53"/>
      <c r="CG309" s="53"/>
      <c r="CH309" s="53"/>
      <c r="CI309" s="53"/>
      <c r="CJ309" s="53"/>
      <c r="CK309" s="53"/>
      <c r="CL309" s="53"/>
      <c r="CM309" s="53"/>
      <c r="CN309" s="53"/>
      <c r="CO309" s="53"/>
      <c r="CP309" s="53"/>
      <c r="CQ309" s="53"/>
      <c r="CR309" s="53"/>
      <c r="CS309" s="53"/>
      <c r="CT309" s="53"/>
      <c r="CU309" s="53"/>
      <c r="CV309" s="53"/>
      <c r="CW309" s="53"/>
      <c r="CX309" s="53"/>
      <c r="CY309" s="53"/>
      <c r="CZ309" s="53"/>
      <c r="DA309" s="53"/>
      <c r="DB309" s="53"/>
      <c r="DC309" s="53"/>
      <c r="DD309" s="53"/>
      <c r="DE309" s="53"/>
      <c r="DF309" s="53"/>
      <c r="DG309" s="53"/>
      <c r="DH309" s="53"/>
      <c r="DI309" s="53"/>
      <c r="DJ309" s="53"/>
      <c r="DK309" s="53"/>
      <c r="DL309" s="53"/>
      <c r="DM309" s="53"/>
      <c r="DN309" s="53"/>
      <c r="DO309" s="53"/>
      <c r="DP309" s="53"/>
      <c r="DQ309" s="53"/>
      <c r="DR309" s="53"/>
      <c r="DS309" s="53"/>
      <c r="DT309" s="53"/>
      <c r="DU309" s="53"/>
      <c r="DV309" s="53"/>
      <c r="DW309" s="53"/>
      <c r="DX309" s="53"/>
      <c r="DY309" s="53"/>
      <c r="DZ309" s="53"/>
      <c r="EA309" s="53"/>
      <c r="EB309" s="53"/>
      <c r="EC309" s="53"/>
      <c r="ED309" s="53"/>
      <c r="EE309" s="53"/>
      <c r="EF309" s="53"/>
      <c r="EG309" s="53"/>
      <c r="EH309" s="53"/>
      <c r="EI309" s="53"/>
      <c r="EJ309" s="53"/>
      <c r="EK309" s="53"/>
      <c r="EL309" s="53"/>
      <c r="EM309" s="53"/>
      <c r="EN309" s="53"/>
      <c r="EO309" s="53"/>
      <c r="EP309" s="53"/>
      <c r="EQ309" s="53"/>
      <c r="ER309" s="53"/>
      <c r="ES309" s="53"/>
      <c r="ET309" s="53"/>
      <c r="EU309" s="53"/>
      <c r="EV309" s="53"/>
      <c r="EW309" s="53"/>
      <c r="EX309" s="53"/>
      <c r="EY309" s="53"/>
      <c r="EZ309" s="53"/>
      <c r="FA309" s="53"/>
      <c r="FB309" s="53"/>
      <c r="FC309" s="53"/>
      <c r="FD309" s="53"/>
      <c r="FE309" s="53"/>
      <c r="FF309" s="53"/>
      <c r="FG309" s="53"/>
      <c r="FH309" s="53"/>
      <c r="FI309" s="53"/>
      <c r="FJ309" s="53"/>
      <c r="FK309" s="53"/>
      <c r="FL309" s="53"/>
      <c r="FM309" s="53"/>
      <c r="FN309" s="53"/>
      <c r="FO309" s="53"/>
      <c r="FP309" s="53"/>
      <c r="FQ309" s="53"/>
      <c r="FR309" s="53"/>
      <c r="FS309" s="53"/>
      <c r="FT309" s="53"/>
      <c r="FU309" s="53"/>
      <c r="FV309" s="53"/>
      <c r="FW309" s="53"/>
      <c r="FX309" s="53"/>
      <c r="FY309" s="53"/>
      <c r="FZ309" s="53"/>
      <c r="GA309" s="53"/>
      <c r="GB309" s="53"/>
      <c r="GC309" s="53"/>
      <c r="GD309" s="53"/>
      <c r="GE309" s="53"/>
      <c r="GF309" s="53"/>
      <c r="GG309" s="53"/>
      <c r="GH309" s="53"/>
      <c r="GI309" s="53"/>
      <c r="GJ309" s="53"/>
      <c r="GK309" s="53"/>
      <c r="GL309" s="53"/>
      <c r="GM309" s="53"/>
      <c r="GN309" s="53"/>
      <c r="GO309" s="53"/>
      <c r="GP309" s="53"/>
      <c r="GQ309" s="53"/>
      <c r="GR309" s="53"/>
      <c r="GS309" s="53"/>
      <c r="GT309" s="53"/>
      <c r="GU309" s="53"/>
      <c r="GV309" s="53"/>
      <c r="GW309" s="53"/>
      <c r="GX309" s="53"/>
      <c r="GY309" s="53"/>
      <c r="GZ309" s="53"/>
      <c r="HA309" s="53"/>
      <c r="HB309" s="53"/>
      <c r="HC309" s="53"/>
      <c r="HD309" s="53"/>
      <c r="HE309" s="53"/>
      <c r="HF309" s="53"/>
      <c r="HG309" s="53"/>
      <c r="HH309" s="53"/>
      <c r="HI309" s="53"/>
      <c r="HJ309" s="53"/>
      <c r="HK309" s="53"/>
      <c r="HL309" s="53"/>
      <c r="HM309" s="53"/>
      <c r="HN309" s="53"/>
      <c r="HO309" s="53"/>
      <c r="HP309" s="53"/>
      <c r="HQ309" s="53"/>
      <c r="HR309" s="53"/>
      <c r="HS309" s="53"/>
      <c r="HT309" s="53"/>
      <c r="HU309" s="53"/>
      <c r="HV309" s="53"/>
      <c r="HW309" s="53"/>
    </row>
    <row r="310" spans="1:231" ht="28.5" customHeight="1" x14ac:dyDescent="0.2">
      <c r="A310" s="37"/>
      <c r="B310" s="25" t="s">
        <v>285</v>
      </c>
      <c r="C310" s="26" t="s">
        <v>286</v>
      </c>
      <c r="D310" s="19">
        <v>600</v>
      </c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  <c r="AU310" s="53"/>
      <c r="AV310" s="53"/>
      <c r="AW310" s="53"/>
      <c r="AX310" s="53"/>
      <c r="AY310" s="53"/>
      <c r="AZ310" s="53"/>
      <c r="BA310" s="53"/>
      <c r="BB310" s="53"/>
      <c r="BC310" s="53"/>
      <c r="BD310" s="53"/>
      <c r="BE310" s="53"/>
      <c r="BF310" s="53"/>
      <c r="BG310" s="53"/>
      <c r="BH310" s="53"/>
      <c r="BI310" s="53"/>
      <c r="BJ310" s="53"/>
      <c r="BK310" s="53"/>
      <c r="BL310" s="53"/>
      <c r="BM310" s="53"/>
      <c r="BN310" s="53"/>
      <c r="BO310" s="53"/>
      <c r="BP310" s="53"/>
      <c r="BQ310" s="53"/>
      <c r="BR310" s="53"/>
      <c r="BS310" s="53"/>
      <c r="BT310" s="53"/>
      <c r="BU310" s="53"/>
      <c r="BV310" s="53"/>
      <c r="BW310" s="53"/>
      <c r="BX310" s="53"/>
      <c r="BY310" s="53"/>
      <c r="BZ310" s="53"/>
      <c r="CA310" s="53"/>
      <c r="CB310" s="53"/>
      <c r="CC310" s="53"/>
      <c r="CD310" s="53"/>
      <c r="CE310" s="53"/>
      <c r="CF310" s="53"/>
      <c r="CG310" s="53"/>
      <c r="CH310" s="53"/>
      <c r="CI310" s="53"/>
      <c r="CJ310" s="53"/>
      <c r="CK310" s="53"/>
      <c r="CL310" s="53"/>
      <c r="CM310" s="53"/>
      <c r="CN310" s="53"/>
      <c r="CO310" s="53"/>
      <c r="CP310" s="53"/>
      <c r="CQ310" s="53"/>
      <c r="CR310" s="53"/>
      <c r="CS310" s="53"/>
      <c r="CT310" s="53"/>
      <c r="CU310" s="53"/>
      <c r="CV310" s="53"/>
      <c r="CW310" s="53"/>
      <c r="CX310" s="53"/>
      <c r="CY310" s="53"/>
      <c r="CZ310" s="53"/>
      <c r="DA310" s="53"/>
      <c r="DB310" s="53"/>
      <c r="DC310" s="53"/>
      <c r="DD310" s="53"/>
      <c r="DE310" s="53"/>
      <c r="DF310" s="53"/>
      <c r="DG310" s="53"/>
      <c r="DH310" s="53"/>
      <c r="DI310" s="53"/>
      <c r="DJ310" s="53"/>
      <c r="DK310" s="53"/>
      <c r="DL310" s="53"/>
      <c r="DM310" s="53"/>
      <c r="DN310" s="53"/>
      <c r="DO310" s="53"/>
      <c r="DP310" s="53"/>
      <c r="DQ310" s="53"/>
      <c r="DR310" s="53"/>
      <c r="DS310" s="53"/>
      <c r="DT310" s="53"/>
      <c r="DU310" s="53"/>
      <c r="DV310" s="53"/>
      <c r="DW310" s="53"/>
      <c r="DX310" s="53"/>
      <c r="DY310" s="53"/>
      <c r="DZ310" s="53"/>
      <c r="EA310" s="53"/>
      <c r="EB310" s="53"/>
      <c r="EC310" s="53"/>
      <c r="ED310" s="53"/>
      <c r="EE310" s="53"/>
      <c r="EF310" s="53"/>
      <c r="EG310" s="53"/>
      <c r="EH310" s="53"/>
      <c r="EI310" s="53"/>
      <c r="EJ310" s="53"/>
      <c r="EK310" s="53"/>
      <c r="EL310" s="53"/>
      <c r="EM310" s="53"/>
      <c r="EN310" s="53"/>
      <c r="EO310" s="53"/>
      <c r="EP310" s="53"/>
      <c r="EQ310" s="53"/>
      <c r="ER310" s="53"/>
      <c r="ES310" s="53"/>
      <c r="ET310" s="53"/>
      <c r="EU310" s="53"/>
      <c r="EV310" s="53"/>
      <c r="EW310" s="53"/>
      <c r="EX310" s="53"/>
      <c r="EY310" s="53"/>
      <c r="EZ310" s="53"/>
      <c r="FA310" s="53"/>
      <c r="FB310" s="53"/>
      <c r="FC310" s="53"/>
      <c r="FD310" s="53"/>
      <c r="FE310" s="53"/>
      <c r="FF310" s="53"/>
      <c r="FG310" s="53"/>
      <c r="FH310" s="53"/>
      <c r="FI310" s="53"/>
      <c r="FJ310" s="53"/>
      <c r="FK310" s="53"/>
      <c r="FL310" s="53"/>
      <c r="FM310" s="53"/>
      <c r="FN310" s="53"/>
      <c r="FO310" s="53"/>
      <c r="FP310" s="53"/>
      <c r="FQ310" s="53"/>
      <c r="FR310" s="53"/>
      <c r="FS310" s="53"/>
      <c r="FT310" s="53"/>
      <c r="FU310" s="53"/>
      <c r="FV310" s="53"/>
      <c r="FW310" s="53"/>
      <c r="FX310" s="53"/>
      <c r="FY310" s="53"/>
      <c r="FZ310" s="53"/>
      <c r="GA310" s="53"/>
      <c r="GB310" s="53"/>
      <c r="GC310" s="53"/>
      <c r="GD310" s="53"/>
      <c r="GE310" s="53"/>
      <c r="GF310" s="53"/>
      <c r="GG310" s="53"/>
      <c r="GH310" s="53"/>
      <c r="GI310" s="53"/>
      <c r="GJ310" s="53"/>
      <c r="GK310" s="53"/>
      <c r="GL310" s="53"/>
      <c r="GM310" s="53"/>
      <c r="GN310" s="53"/>
      <c r="GO310" s="53"/>
      <c r="GP310" s="53"/>
      <c r="GQ310" s="53"/>
      <c r="GR310" s="53"/>
      <c r="GS310" s="53"/>
      <c r="GT310" s="53"/>
      <c r="GU310" s="53"/>
      <c r="GV310" s="53"/>
      <c r="GW310" s="53"/>
      <c r="GX310" s="53"/>
      <c r="GY310" s="53"/>
      <c r="GZ310" s="53"/>
      <c r="HA310" s="53"/>
      <c r="HB310" s="53"/>
      <c r="HC310" s="53"/>
      <c r="HD310" s="53"/>
      <c r="HE310" s="53"/>
      <c r="HF310" s="53"/>
      <c r="HG310" s="53"/>
      <c r="HH310" s="53"/>
      <c r="HI310" s="53"/>
      <c r="HJ310" s="53"/>
      <c r="HK310" s="53"/>
      <c r="HL310" s="53"/>
      <c r="HM310" s="53"/>
      <c r="HN310" s="53"/>
      <c r="HO310" s="53"/>
      <c r="HP310" s="53"/>
      <c r="HQ310" s="53"/>
      <c r="HR310" s="53"/>
      <c r="HS310" s="53"/>
      <c r="HT310" s="53"/>
      <c r="HU310" s="53"/>
      <c r="HV310" s="53"/>
      <c r="HW310" s="53"/>
    </row>
    <row r="311" spans="1:231" ht="17.25" customHeight="1" x14ac:dyDescent="0.2">
      <c r="A311" s="37" t="s">
        <v>429</v>
      </c>
      <c r="B311" s="38"/>
      <c r="C311" s="18" t="s">
        <v>159</v>
      </c>
      <c r="D311" s="19">
        <f>D312</f>
        <v>7832.2868899999994</v>
      </c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B311" s="56"/>
      <c r="AC311" s="56"/>
      <c r="AD311" s="56"/>
      <c r="AE311" s="56"/>
      <c r="AF311" s="56"/>
      <c r="AG311" s="56"/>
      <c r="AH311" s="56"/>
      <c r="AI311" s="56"/>
      <c r="AJ311" s="56"/>
      <c r="AK311" s="56"/>
      <c r="AL311" s="56"/>
      <c r="AM311" s="56"/>
      <c r="AN311" s="56"/>
      <c r="AO311" s="56"/>
      <c r="AP311" s="56"/>
      <c r="AQ311" s="56"/>
      <c r="AR311" s="56"/>
      <c r="AS311" s="56"/>
      <c r="AT311" s="56"/>
      <c r="AU311" s="56"/>
      <c r="AV311" s="56"/>
      <c r="AW311" s="56"/>
      <c r="AX311" s="56"/>
      <c r="AY311" s="56"/>
      <c r="AZ311" s="56"/>
      <c r="BA311" s="56"/>
      <c r="BB311" s="56"/>
      <c r="BC311" s="56"/>
      <c r="BD311" s="56"/>
      <c r="BE311" s="56"/>
      <c r="BF311" s="56"/>
      <c r="BG311" s="56"/>
      <c r="BH311" s="56"/>
      <c r="BI311" s="56"/>
      <c r="BJ311" s="56"/>
      <c r="BK311" s="56"/>
      <c r="BL311" s="56"/>
      <c r="BM311" s="56"/>
      <c r="BN311" s="56"/>
      <c r="BO311" s="56"/>
      <c r="BP311" s="56"/>
      <c r="BQ311" s="56"/>
      <c r="BR311" s="56"/>
      <c r="BS311" s="56"/>
      <c r="BT311" s="56"/>
      <c r="BU311" s="56"/>
      <c r="BV311" s="56"/>
      <c r="BW311" s="56"/>
      <c r="BX311" s="56"/>
      <c r="BY311" s="56"/>
      <c r="BZ311" s="56"/>
      <c r="CA311" s="56"/>
      <c r="CB311" s="56"/>
      <c r="CC311" s="56"/>
      <c r="CD311" s="56"/>
      <c r="CE311" s="56"/>
      <c r="CF311" s="56"/>
      <c r="CG311" s="56"/>
      <c r="CH311" s="56"/>
      <c r="CI311" s="56"/>
      <c r="CJ311" s="56"/>
      <c r="CK311" s="56"/>
      <c r="CL311" s="56"/>
      <c r="CM311" s="56"/>
      <c r="CN311" s="56"/>
      <c r="CO311" s="56"/>
      <c r="CP311" s="56"/>
      <c r="CQ311" s="56"/>
      <c r="CR311" s="56"/>
      <c r="CS311" s="56"/>
      <c r="CT311" s="56"/>
      <c r="CU311" s="56"/>
      <c r="CV311" s="56"/>
      <c r="CW311" s="56"/>
      <c r="CX311" s="56"/>
      <c r="CY311" s="56"/>
      <c r="CZ311" s="56"/>
      <c r="DA311" s="56"/>
      <c r="DB311" s="56"/>
      <c r="DC311" s="56"/>
      <c r="DD311" s="56"/>
      <c r="DE311" s="56"/>
      <c r="DF311" s="56"/>
      <c r="DG311" s="56"/>
      <c r="DH311" s="56"/>
      <c r="DI311" s="56"/>
      <c r="DJ311" s="56"/>
      <c r="DK311" s="56"/>
      <c r="DL311" s="56"/>
      <c r="DM311" s="56"/>
      <c r="DN311" s="56"/>
      <c r="DO311" s="56"/>
      <c r="DP311" s="56"/>
      <c r="DQ311" s="56"/>
      <c r="DR311" s="56"/>
      <c r="DS311" s="56"/>
      <c r="DT311" s="56"/>
      <c r="DU311" s="56"/>
      <c r="DV311" s="56"/>
      <c r="DW311" s="56"/>
      <c r="DX311" s="56"/>
      <c r="DY311" s="56"/>
      <c r="DZ311" s="56"/>
      <c r="EA311" s="56"/>
      <c r="EB311" s="56"/>
      <c r="EC311" s="56"/>
      <c r="ED311" s="56"/>
      <c r="EE311" s="56"/>
      <c r="EF311" s="56"/>
      <c r="EG311" s="56"/>
      <c r="EH311" s="56"/>
      <c r="EI311" s="56"/>
      <c r="EJ311" s="56"/>
      <c r="EK311" s="56"/>
      <c r="EL311" s="56"/>
      <c r="EM311" s="56"/>
      <c r="EN311" s="56"/>
      <c r="EO311" s="56"/>
      <c r="EP311" s="56"/>
      <c r="EQ311" s="56"/>
      <c r="ER311" s="56"/>
      <c r="ES311" s="56"/>
      <c r="ET311" s="56"/>
      <c r="EU311" s="56"/>
      <c r="EV311" s="56"/>
      <c r="EW311" s="56"/>
      <c r="EX311" s="56"/>
      <c r="EY311" s="56"/>
      <c r="EZ311" s="56"/>
      <c r="FA311" s="56"/>
      <c r="FB311" s="56"/>
      <c r="FC311" s="56"/>
      <c r="FD311" s="56"/>
      <c r="FE311" s="56"/>
      <c r="FF311" s="56"/>
      <c r="FG311" s="56"/>
      <c r="FH311" s="56"/>
      <c r="FI311" s="56"/>
      <c r="FJ311" s="56"/>
      <c r="FK311" s="56"/>
      <c r="FL311" s="56"/>
      <c r="FM311" s="56"/>
      <c r="FN311" s="56"/>
      <c r="FO311" s="56"/>
      <c r="FP311" s="56"/>
      <c r="FQ311" s="56"/>
      <c r="FR311" s="56"/>
      <c r="FS311" s="56"/>
      <c r="FT311" s="56"/>
      <c r="FU311" s="56"/>
      <c r="FV311" s="56"/>
      <c r="FW311" s="56"/>
      <c r="FX311" s="56"/>
      <c r="FY311" s="56"/>
      <c r="FZ311" s="56"/>
      <c r="GA311" s="56"/>
      <c r="GB311" s="56"/>
      <c r="GC311" s="56"/>
      <c r="GD311" s="56"/>
      <c r="GE311" s="56"/>
      <c r="GF311" s="56"/>
      <c r="GG311" s="56"/>
      <c r="GH311" s="56"/>
      <c r="GI311" s="56"/>
      <c r="GJ311" s="56"/>
      <c r="GK311" s="56"/>
      <c r="GL311" s="56"/>
      <c r="GM311" s="56"/>
      <c r="GN311" s="56"/>
      <c r="GO311" s="56"/>
      <c r="GP311" s="56"/>
      <c r="GQ311" s="56"/>
      <c r="GR311" s="56"/>
      <c r="GS311" s="56"/>
      <c r="GT311" s="56"/>
      <c r="GU311" s="56"/>
      <c r="GV311" s="56"/>
      <c r="GW311" s="56"/>
      <c r="GX311" s="56"/>
      <c r="GY311" s="56"/>
      <c r="GZ311" s="56"/>
      <c r="HA311" s="56"/>
      <c r="HB311" s="56"/>
      <c r="HC311" s="56"/>
      <c r="HD311" s="56"/>
      <c r="HE311" s="56"/>
      <c r="HF311" s="56"/>
      <c r="HG311" s="56"/>
      <c r="HH311" s="56"/>
      <c r="HI311" s="56"/>
      <c r="HJ311" s="56"/>
      <c r="HK311" s="56"/>
      <c r="HL311" s="56"/>
      <c r="HM311" s="56"/>
      <c r="HN311" s="56"/>
      <c r="HO311" s="56"/>
      <c r="HP311" s="56"/>
      <c r="HQ311" s="56"/>
      <c r="HR311" s="56"/>
      <c r="HS311" s="56"/>
      <c r="HT311" s="56"/>
      <c r="HU311" s="56"/>
      <c r="HV311" s="56"/>
      <c r="HW311" s="56"/>
    </row>
    <row r="312" spans="1:231" ht="30" customHeight="1" x14ac:dyDescent="0.2">
      <c r="A312" s="37" t="s">
        <v>430</v>
      </c>
      <c r="B312" s="25"/>
      <c r="C312" s="26" t="s">
        <v>160</v>
      </c>
      <c r="D312" s="19">
        <f>D313+D315+D317+D320</f>
        <v>7832.2868899999994</v>
      </c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  <c r="AA312" s="56"/>
      <c r="AB312" s="56"/>
      <c r="AC312" s="56"/>
      <c r="AD312" s="56"/>
      <c r="AE312" s="56"/>
      <c r="AF312" s="56"/>
      <c r="AG312" s="56"/>
      <c r="AH312" s="56"/>
      <c r="AI312" s="56"/>
      <c r="AJ312" s="56"/>
      <c r="AK312" s="56"/>
      <c r="AL312" s="56"/>
      <c r="AM312" s="56"/>
      <c r="AN312" s="56"/>
      <c r="AO312" s="56"/>
      <c r="AP312" s="56"/>
      <c r="AQ312" s="56"/>
      <c r="AR312" s="56"/>
      <c r="AS312" s="56"/>
      <c r="AT312" s="56"/>
      <c r="AU312" s="56"/>
      <c r="AV312" s="56"/>
      <c r="AW312" s="56"/>
      <c r="AX312" s="56"/>
      <c r="AY312" s="56"/>
      <c r="AZ312" s="56"/>
      <c r="BA312" s="56"/>
      <c r="BB312" s="56"/>
      <c r="BC312" s="56"/>
      <c r="BD312" s="56"/>
      <c r="BE312" s="56"/>
      <c r="BF312" s="56"/>
      <c r="BG312" s="56"/>
      <c r="BH312" s="56"/>
      <c r="BI312" s="56"/>
      <c r="BJ312" s="56"/>
      <c r="BK312" s="56"/>
      <c r="BL312" s="56"/>
      <c r="BM312" s="56"/>
      <c r="BN312" s="56"/>
      <c r="BO312" s="56"/>
      <c r="BP312" s="56"/>
      <c r="BQ312" s="56"/>
      <c r="BR312" s="56"/>
      <c r="BS312" s="56"/>
      <c r="BT312" s="56"/>
      <c r="BU312" s="56"/>
      <c r="BV312" s="56"/>
      <c r="BW312" s="56"/>
      <c r="BX312" s="56"/>
      <c r="BY312" s="56"/>
      <c r="BZ312" s="56"/>
      <c r="CA312" s="56"/>
      <c r="CB312" s="56"/>
      <c r="CC312" s="56"/>
      <c r="CD312" s="56"/>
      <c r="CE312" s="56"/>
      <c r="CF312" s="56"/>
      <c r="CG312" s="56"/>
      <c r="CH312" s="56"/>
      <c r="CI312" s="56"/>
      <c r="CJ312" s="56"/>
      <c r="CK312" s="56"/>
      <c r="CL312" s="56"/>
      <c r="CM312" s="56"/>
      <c r="CN312" s="56"/>
      <c r="CO312" s="56"/>
      <c r="CP312" s="56"/>
      <c r="CQ312" s="56"/>
      <c r="CR312" s="56"/>
      <c r="CS312" s="56"/>
      <c r="CT312" s="56"/>
      <c r="CU312" s="56"/>
      <c r="CV312" s="56"/>
      <c r="CW312" s="56"/>
      <c r="CX312" s="56"/>
      <c r="CY312" s="56"/>
      <c r="CZ312" s="56"/>
      <c r="DA312" s="56"/>
      <c r="DB312" s="56"/>
      <c r="DC312" s="56"/>
      <c r="DD312" s="56"/>
      <c r="DE312" s="56"/>
      <c r="DF312" s="56"/>
      <c r="DG312" s="56"/>
      <c r="DH312" s="56"/>
      <c r="DI312" s="56"/>
      <c r="DJ312" s="56"/>
      <c r="DK312" s="56"/>
      <c r="DL312" s="56"/>
      <c r="DM312" s="56"/>
      <c r="DN312" s="56"/>
      <c r="DO312" s="56"/>
      <c r="DP312" s="56"/>
      <c r="DQ312" s="56"/>
      <c r="DR312" s="56"/>
      <c r="DS312" s="56"/>
      <c r="DT312" s="56"/>
      <c r="DU312" s="56"/>
      <c r="DV312" s="56"/>
      <c r="DW312" s="56"/>
      <c r="DX312" s="56"/>
      <c r="DY312" s="56"/>
      <c r="DZ312" s="56"/>
      <c r="EA312" s="56"/>
      <c r="EB312" s="56"/>
      <c r="EC312" s="56"/>
      <c r="ED312" s="56"/>
      <c r="EE312" s="56"/>
      <c r="EF312" s="56"/>
      <c r="EG312" s="56"/>
      <c r="EH312" s="56"/>
      <c r="EI312" s="56"/>
      <c r="EJ312" s="56"/>
      <c r="EK312" s="56"/>
      <c r="EL312" s="56"/>
      <c r="EM312" s="56"/>
      <c r="EN312" s="56"/>
      <c r="EO312" s="56"/>
      <c r="EP312" s="56"/>
      <c r="EQ312" s="56"/>
      <c r="ER312" s="56"/>
      <c r="ES312" s="56"/>
      <c r="ET312" s="56"/>
      <c r="EU312" s="56"/>
      <c r="EV312" s="56"/>
      <c r="EW312" s="56"/>
      <c r="EX312" s="56"/>
      <c r="EY312" s="56"/>
      <c r="EZ312" s="56"/>
      <c r="FA312" s="56"/>
      <c r="FB312" s="56"/>
      <c r="FC312" s="56"/>
      <c r="FD312" s="56"/>
      <c r="FE312" s="56"/>
      <c r="FF312" s="56"/>
      <c r="FG312" s="56"/>
      <c r="FH312" s="56"/>
      <c r="FI312" s="56"/>
      <c r="FJ312" s="56"/>
      <c r="FK312" s="56"/>
      <c r="FL312" s="56"/>
      <c r="FM312" s="56"/>
      <c r="FN312" s="56"/>
      <c r="FO312" s="56"/>
      <c r="FP312" s="56"/>
      <c r="FQ312" s="56"/>
      <c r="FR312" s="56"/>
      <c r="FS312" s="56"/>
      <c r="FT312" s="56"/>
      <c r="FU312" s="56"/>
      <c r="FV312" s="56"/>
      <c r="FW312" s="56"/>
      <c r="FX312" s="56"/>
      <c r="FY312" s="56"/>
      <c r="FZ312" s="56"/>
      <c r="GA312" s="56"/>
      <c r="GB312" s="56"/>
      <c r="GC312" s="56"/>
      <c r="GD312" s="56"/>
      <c r="GE312" s="56"/>
      <c r="GF312" s="56"/>
      <c r="GG312" s="56"/>
      <c r="GH312" s="56"/>
      <c r="GI312" s="56"/>
      <c r="GJ312" s="56"/>
      <c r="GK312" s="56"/>
      <c r="GL312" s="56"/>
      <c r="GM312" s="56"/>
      <c r="GN312" s="56"/>
      <c r="GO312" s="56"/>
      <c r="GP312" s="56"/>
      <c r="GQ312" s="56"/>
      <c r="GR312" s="56"/>
      <c r="GS312" s="56"/>
      <c r="GT312" s="56"/>
      <c r="GU312" s="56"/>
      <c r="GV312" s="56"/>
      <c r="GW312" s="56"/>
      <c r="GX312" s="56"/>
      <c r="GY312" s="56"/>
      <c r="GZ312" s="56"/>
      <c r="HA312" s="56"/>
      <c r="HB312" s="56"/>
      <c r="HC312" s="56"/>
      <c r="HD312" s="56"/>
      <c r="HE312" s="56"/>
      <c r="HF312" s="56"/>
      <c r="HG312" s="56"/>
      <c r="HH312" s="56"/>
      <c r="HI312" s="56"/>
      <c r="HJ312" s="56"/>
      <c r="HK312" s="56"/>
      <c r="HL312" s="56"/>
      <c r="HM312" s="56"/>
      <c r="HN312" s="56"/>
      <c r="HO312" s="56"/>
      <c r="HP312" s="56"/>
      <c r="HQ312" s="56"/>
      <c r="HR312" s="56"/>
      <c r="HS312" s="56"/>
      <c r="HT312" s="56"/>
      <c r="HU312" s="56"/>
      <c r="HV312" s="56"/>
      <c r="HW312" s="56"/>
    </row>
    <row r="313" spans="1:231" ht="42" customHeight="1" x14ac:dyDescent="0.2">
      <c r="A313" s="37" t="s">
        <v>431</v>
      </c>
      <c r="B313" s="38"/>
      <c r="C313" s="18" t="s">
        <v>161</v>
      </c>
      <c r="D313" s="19">
        <f>D314</f>
        <v>312.56400000000002</v>
      </c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  <c r="CA313" s="66"/>
      <c r="CB313" s="66"/>
      <c r="CC313" s="66"/>
      <c r="CD313" s="66"/>
      <c r="CE313" s="66"/>
      <c r="CF313" s="66"/>
      <c r="CG313" s="66"/>
      <c r="CH313" s="66"/>
      <c r="CI313" s="66"/>
      <c r="CJ313" s="66"/>
      <c r="CK313" s="66"/>
      <c r="CL313" s="66"/>
      <c r="CM313" s="66"/>
      <c r="CN313" s="66"/>
      <c r="CO313" s="66"/>
      <c r="CP313" s="66"/>
      <c r="CQ313" s="66"/>
      <c r="CR313" s="66"/>
      <c r="CS313" s="66"/>
      <c r="CT313" s="66"/>
      <c r="CU313" s="66"/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  <c r="ED313" s="66"/>
      <c r="EE313" s="66"/>
      <c r="EF313" s="66"/>
      <c r="EG313" s="66"/>
      <c r="EH313" s="66"/>
      <c r="EI313" s="66"/>
      <c r="EJ313" s="66"/>
      <c r="EK313" s="66"/>
      <c r="EL313" s="66"/>
      <c r="EM313" s="66"/>
      <c r="EN313" s="66"/>
      <c r="EO313" s="66"/>
      <c r="EP313" s="66"/>
      <c r="EQ313" s="66"/>
      <c r="ER313" s="66"/>
      <c r="ES313" s="66"/>
      <c r="ET313" s="66"/>
      <c r="EU313" s="66"/>
      <c r="EV313" s="66"/>
      <c r="EW313" s="66"/>
      <c r="EX313" s="66"/>
      <c r="EY313" s="66"/>
      <c r="EZ313" s="66"/>
      <c r="FA313" s="66"/>
      <c r="FB313" s="66"/>
      <c r="FC313" s="66"/>
      <c r="FD313" s="66"/>
      <c r="FE313" s="66"/>
      <c r="FF313" s="66"/>
      <c r="FG313" s="66"/>
      <c r="FH313" s="66"/>
      <c r="FI313" s="66"/>
      <c r="FJ313" s="66"/>
      <c r="FK313" s="66"/>
      <c r="FL313" s="66"/>
      <c r="FM313" s="66"/>
      <c r="FN313" s="66"/>
      <c r="FO313" s="66"/>
      <c r="FP313" s="66"/>
      <c r="FQ313" s="66"/>
      <c r="FR313" s="66"/>
      <c r="FS313" s="66"/>
      <c r="FT313" s="66"/>
      <c r="FU313" s="66"/>
      <c r="FV313" s="66"/>
      <c r="FW313" s="66"/>
      <c r="FX313" s="66"/>
      <c r="FY313" s="66"/>
      <c r="FZ313" s="66"/>
      <c r="GA313" s="66"/>
      <c r="GB313" s="66"/>
      <c r="GC313" s="66"/>
      <c r="GD313" s="66"/>
      <c r="GE313" s="66"/>
      <c r="GF313" s="66"/>
      <c r="GG313" s="66"/>
      <c r="GH313" s="66"/>
      <c r="GI313" s="66"/>
      <c r="GJ313" s="66"/>
      <c r="GK313" s="66"/>
      <c r="GL313" s="66"/>
      <c r="GM313" s="66"/>
      <c r="GN313" s="66"/>
      <c r="GO313" s="66"/>
      <c r="GP313" s="66"/>
      <c r="GQ313" s="66"/>
      <c r="GR313" s="66"/>
      <c r="GS313" s="66"/>
      <c r="GT313" s="66"/>
      <c r="GU313" s="66"/>
      <c r="GV313" s="66"/>
      <c r="GW313" s="66"/>
      <c r="GX313" s="66"/>
      <c r="GY313" s="66"/>
      <c r="GZ313" s="66"/>
      <c r="HA313" s="66"/>
      <c r="HB313" s="66"/>
      <c r="HC313" s="66"/>
      <c r="HD313" s="66"/>
      <c r="HE313" s="66"/>
      <c r="HF313" s="66"/>
      <c r="HG313" s="66"/>
      <c r="HH313" s="66"/>
      <c r="HI313" s="66"/>
      <c r="HJ313" s="66"/>
      <c r="HK313" s="66"/>
      <c r="HL313" s="66"/>
      <c r="HM313" s="66"/>
      <c r="HN313" s="66"/>
      <c r="HO313" s="66"/>
      <c r="HP313" s="66"/>
      <c r="HQ313" s="66"/>
      <c r="HR313" s="66"/>
      <c r="HS313" s="66"/>
      <c r="HT313" s="66"/>
      <c r="HU313" s="66"/>
      <c r="HV313" s="66"/>
      <c r="HW313" s="66"/>
    </row>
    <row r="314" spans="1:231" ht="30" customHeight="1" x14ac:dyDescent="0.2">
      <c r="A314" s="37"/>
      <c r="B314" s="25" t="s">
        <v>285</v>
      </c>
      <c r="C314" s="26" t="s">
        <v>286</v>
      </c>
      <c r="D314" s="19">
        <v>312.56400000000002</v>
      </c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51"/>
      <c r="AU314" s="51"/>
      <c r="AV314" s="51"/>
      <c r="AW314" s="51"/>
      <c r="AX314" s="51"/>
      <c r="AY314" s="51"/>
      <c r="AZ314" s="51"/>
      <c r="BA314" s="51"/>
      <c r="BB314" s="51"/>
      <c r="BC314" s="51"/>
      <c r="BD314" s="51"/>
      <c r="BE314" s="51"/>
      <c r="BF314" s="51"/>
      <c r="BG314" s="51"/>
      <c r="BH314" s="51"/>
      <c r="BI314" s="51"/>
      <c r="BJ314" s="51"/>
      <c r="BK314" s="51"/>
      <c r="BL314" s="51"/>
      <c r="BM314" s="51"/>
      <c r="BN314" s="51"/>
      <c r="BO314" s="51"/>
      <c r="BP314" s="51"/>
      <c r="BQ314" s="51"/>
      <c r="BR314" s="51"/>
      <c r="BS314" s="51"/>
      <c r="BT314" s="51"/>
      <c r="BU314" s="51"/>
      <c r="BV314" s="51"/>
      <c r="BW314" s="51"/>
      <c r="BX314" s="51"/>
      <c r="BY314" s="51"/>
      <c r="BZ314" s="51"/>
      <c r="CA314" s="51"/>
      <c r="CB314" s="51"/>
      <c r="CC314" s="51"/>
      <c r="CD314" s="51"/>
      <c r="CE314" s="51"/>
      <c r="CF314" s="51"/>
      <c r="CG314" s="51"/>
      <c r="CH314" s="51"/>
      <c r="CI314" s="51"/>
      <c r="CJ314" s="51"/>
      <c r="CK314" s="51"/>
      <c r="CL314" s="51"/>
      <c r="CM314" s="51"/>
      <c r="CN314" s="51"/>
      <c r="CO314" s="51"/>
      <c r="CP314" s="51"/>
      <c r="CQ314" s="51"/>
      <c r="CR314" s="51"/>
      <c r="CS314" s="51"/>
      <c r="CT314" s="51"/>
      <c r="CU314" s="51"/>
      <c r="CV314" s="51"/>
      <c r="CW314" s="51"/>
      <c r="CX314" s="51"/>
      <c r="CY314" s="51"/>
      <c r="CZ314" s="51"/>
      <c r="DA314" s="51"/>
      <c r="DB314" s="51"/>
      <c r="DC314" s="51"/>
      <c r="DD314" s="51"/>
      <c r="DE314" s="51"/>
      <c r="DF314" s="51"/>
      <c r="DG314" s="51"/>
      <c r="DH314" s="51"/>
      <c r="DI314" s="51"/>
      <c r="DJ314" s="51"/>
      <c r="DK314" s="51"/>
      <c r="DL314" s="51"/>
      <c r="DM314" s="51"/>
      <c r="DN314" s="51"/>
      <c r="DO314" s="51"/>
      <c r="DP314" s="51"/>
      <c r="DQ314" s="51"/>
      <c r="DR314" s="51"/>
      <c r="DS314" s="51"/>
      <c r="DT314" s="51"/>
      <c r="DU314" s="51"/>
      <c r="DV314" s="51"/>
      <c r="DW314" s="51"/>
      <c r="DX314" s="51"/>
      <c r="DY314" s="51"/>
      <c r="DZ314" s="51"/>
      <c r="EA314" s="51"/>
      <c r="EB314" s="51"/>
      <c r="EC314" s="51"/>
      <c r="ED314" s="51"/>
      <c r="EE314" s="51"/>
      <c r="EF314" s="51"/>
      <c r="EG314" s="51"/>
      <c r="EH314" s="51"/>
      <c r="EI314" s="51"/>
      <c r="EJ314" s="51"/>
      <c r="EK314" s="51"/>
      <c r="EL314" s="51"/>
      <c r="EM314" s="51"/>
      <c r="EN314" s="51"/>
      <c r="EO314" s="51"/>
      <c r="EP314" s="51"/>
      <c r="EQ314" s="51"/>
      <c r="ER314" s="51"/>
      <c r="ES314" s="51"/>
      <c r="ET314" s="51"/>
      <c r="EU314" s="51"/>
      <c r="EV314" s="51"/>
      <c r="EW314" s="51"/>
      <c r="EX314" s="51"/>
      <c r="EY314" s="51"/>
      <c r="EZ314" s="51"/>
      <c r="FA314" s="51"/>
      <c r="FB314" s="51"/>
      <c r="FC314" s="51"/>
      <c r="FD314" s="51"/>
      <c r="FE314" s="51"/>
      <c r="FF314" s="51"/>
      <c r="FG314" s="51"/>
      <c r="FH314" s="51"/>
      <c r="FI314" s="51"/>
      <c r="FJ314" s="51"/>
      <c r="FK314" s="51"/>
      <c r="FL314" s="51"/>
      <c r="FM314" s="51"/>
      <c r="FN314" s="51"/>
      <c r="FO314" s="51"/>
      <c r="FP314" s="51"/>
      <c r="FQ314" s="51"/>
      <c r="FR314" s="51"/>
      <c r="FS314" s="51"/>
      <c r="FT314" s="51"/>
      <c r="FU314" s="51"/>
      <c r="FV314" s="51"/>
      <c r="FW314" s="51"/>
      <c r="FX314" s="51"/>
      <c r="FY314" s="51"/>
      <c r="FZ314" s="51"/>
      <c r="GA314" s="51"/>
      <c r="GB314" s="51"/>
      <c r="GC314" s="51"/>
      <c r="GD314" s="51"/>
      <c r="GE314" s="51"/>
      <c r="GF314" s="51"/>
      <c r="GG314" s="51"/>
      <c r="GH314" s="51"/>
      <c r="GI314" s="51"/>
      <c r="GJ314" s="51"/>
      <c r="GK314" s="51"/>
      <c r="GL314" s="51"/>
      <c r="GM314" s="51"/>
      <c r="GN314" s="51"/>
      <c r="GO314" s="51"/>
      <c r="GP314" s="51"/>
      <c r="GQ314" s="51"/>
      <c r="GR314" s="51"/>
      <c r="GS314" s="51"/>
      <c r="GT314" s="51"/>
      <c r="GU314" s="51"/>
      <c r="GV314" s="51"/>
      <c r="GW314" s="51"/>
      <c r="GX314" s="51"/>
      <c r="GY314" s="51"/>
      <c r="GZ314" s="51"/>
      <c r="HA314" s="51"/>
      <c r="HB314" s="51"/>
      <c r="HC314" s="51"/>
      <c r="HD314" s="51"/>
      <c r="HE314" s="51"/>
      <c r="HF314" s="51"/>
      <c r="HG314" s="51"/>
      <c r="HH314" s="51"/>
      <c r="HI314" s="51"/>
      <c r="HJ314" s="51"/>
      <c r="HK314" s="51"/>
      <c r="HL314" s="51"/>
      <c r="HM314" s="51"/>
      <c r="HN314" s="51"/>
      <c r="HO314" s="51"/>
      <c r="HP314" s="51"/>
      <c r="HQ314" s="51"/>
      <c r="HR314" s="51"/>
      <c r="HS314" s="51"/>
      <c r="HT314" s="51"/>
      <c r="HU314" s="51"/>
      <c r="HV314" s="51"/>
      <c r="HW314" s="51"/>
    </row>
    <row r="315" spans="1:231" ht="15.75" customHeight="1" x14ac:dyDescent="0.2">
      <c r="A315" s="37" t="s">
        <v>432</v>
      </c>
      <c r="B315" s="25"/>
      <c r="C315" s="26" t="s">
        <v>162</v>
      </c>
      <c r="D315" s="19">
        <f>D316</f>
        <v>2219.1544899999999</v>
      </c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  <c r="AO315" s="64"/>
      <c r="AP315" s="64"/>
      <c r="AQ315" s="64"/>
      <c r="AR315" s="64"/>
      <c r="AS315" s="64"/>
      <c r="AT315" s="64"/>
      <c r="AU315" s="64"/>
      <c r="AV315" s="64"/>
      <c r="AW315" s="64"/>
      <c r="AX315" s="64"/>
      <c r="AY315" s="64"/>
      <c r="AZ315" s="64"/>
      <c r="BA315" s="64"/>
      <c r="BB315" s="64"/>
      <c r="BC315" s="64"/>
      <c r="BD315" s="64"/>
      <c r="BE315" s="64"/>
      <c r="BF315" s="64"/>
      <c r="BG315" s="64"/>
      <c r="BH315" s="64"/>
      <c r="BI315" s="64"/>
      <c r="BJ315" s="64"/>
      <c r="BK315" s="64"/>
      <c r="BL315" s="64"/>
      <c r="BM315" s="64"/>
      <c r="BN315" s="64"/>
      <c r="BO315" s="64"/>
      <c r="BP315" s="64"/>
      <c r="BQ315" s="64"/>
      <c r="BR315" s="64"/>
      <c r="BS315" s="64"/>
      <c r="BT315" s="64"/>
      <c r="BU315" s="64"/>
      <c r="BV315" s="64"/>
      <c r="BW315" s="64"/>
      <c r="BX315" s="64"/>
      <c r="BY315" s="64"/>
      <c r="BZ315" s="64"/>
      <c r="CA315" s="64"/>
      <c r="CB315" s="64"/>
      <c r="CC315" s="64"/>
      <c r="CD315" s="64"/>
      <c r="CE315" s="64"/>
      <c r="CF315" s="64"/>
      <c r="CG315" s="64"/>
      <c r="CH315" s="64"/>
      <c r="CI315" s="64"/>
      <c r="CJ315" s="64"/>
      <c r="CK315" s="64"/>
      <c r="CL315" s="64"/>
      <c r="CM315" s="64"/>
      <c r="CN315" s="64"/>
      <c r="CO315" s="64"/>
      <c r="CP315" s="64"/>
      <c r="CQ315" s="64"/>
      <c r="CR315" s="64"/>
      <c r="CS315" s="64"/>
      <c r="CT315" s="64"/>
      <c r="CU315" s="64"/>
      <c r="CV315" s="64"/>
      <c r="CW315" s="64"/>
      <c r="CX315" s="64"/>
      <c r="CY315" s="64"/>
      <c r="CZ315" s="64"/>
      <c r="DA315" s="64"/>
      <c r="DB315" s="64"/>
      <c r="DC315" s="64"/>
      <c r="DD315" s="64"/>
      <c r="DE315" s="64"/>
      <c r="DF315" s="64"/>
      <c r="DG315" s="64"/>
      <c r="DH315" s="64"/>
      <c r="DI315" s="64"/>
      <c r="DJ315" s="64"/>
      <c r="DK315" s="64"/>
      <c r="DL315" s="64"/>
      <c r="DM315" s="64"/>
      <c r="DN315" s="64"/>
      <c r="DO315" s="64"/>
      <c r="DP315" s="64"/>
      <c r="DQ315" s="64"/>
      <c r="DR315" s="64"/>
      <c r="DS315" s="64"/>
      <c r="DT315" s="64"/>
      <c r="DU315" s="64"/>
      <c r="DV315" s="64"/>
      <c r="DW315" s="64"/>
      <c r="DX315" s="64"/>
      <c r="DY315" s="64"/>
      <c r="DZ315" s="64"/>
      <c r="EA315" s="64"/>
      <c r="EB315" s="64"/>
      <c r="EC315" s="64"/>
      <c r="ED315" s="64"/>
      <c r="EE315" s="64"/>
      <c r="EF315" s="64"/>
      <c r="EG315" s="64"/>
      <c r="EH315" s="64"/>
      <c r="EI315" s="64"/>
      <c r="EJ315" s="64"/>
      <c r="EK315" s="64"/>
      <c r="EL315" s="64"/>
      <c r="EM315" s="64"/>
      <c r="EN315" s="64"/>
      <c r="EO315" s="64"/>
      <c r="EP315" s="64"/>
      <c r="EQ315" s="64"/>
      <c r="ER315" s="64"/>
      <c r="ES315" s="64"/>
      <c r="ET315" s="64"/>
      <c r="EU315" s="64"/>
      <c r="EV315" s="64"/>
      <c r="EW315" s="64"/>
      <c r="EX315" s="64"/>
      <c r="EY315" s="64"/>
      <c r="EZ315" s="64"/>
      <c r="FA315" s="64"/>
      <c r="FB315" s="64"/>
      <c r="FC315" s="64"/>
      <c r="FD315" s="64"/>
      <c r="FE315" s="64"/>
      <c r="FF315" s="64"/>
      <c r="FG315" s="64"/>
      <c r="FH315" s="64"/>
      <c r="FI315" s="64"/>
      <c r="FJ315" s="64"/>
      <c r="FK315" s="64"/>
      <c r="FL315" s="64"/>
      <c r="FM315" s="64"/>
      <c r="FN315" s="64"/>
      <c r="FO315" s="64"/>
      <c r="FP315" s="64"/>
      <c r="FQ315" s="64"/>
      <c r="FR315" s="64"/>
      <c r="FS315" s="64"/>
      <c r="FT315" s="64"/>
      <c r="FU315" s="64"/>
      <c r="FV315" s="64"/>
      <c r="FW315" s="64"/>
      <c r="FX315" s="64"/>
      <c r="FY315" s="64"/>
      <c r="FZ315" s="64"/>
      <c r="GA315" s="64"/>
      <c r="GB315" s="64"/>
      <c r="GC315" s="64"/>
      <c r="GD315" s="64"/>
      <c r="GE315" s="64"/>
      <c r="GF315" s="64"/>
      <c r="GG315" s="64"/>
      <c r="GH315" s="64"/>
      <c r="GI315" s="64"/>
      <c r="GJ315" s="64"/>
      <c r="GK315" s="64"/>
      <c r="GL315" s="64"/>
      <c r="GM315" s="64"/>
      <c r="GN315" s="64"/>
      <c r="GO315" s="64"/>
      <c r="GP315" s="64"/>
      <c r="GQ315" s="64"/>
      <c r="GR315" s="64"/>
      <c r="GS315" s="64"/>
      <c r="GT315" s="64"/>
      <c r="GU315" s="64"/>
      <c r="GV315" s="64"/>
      <c r="GW315" s="64"/>
      <c r="GX315" s="64"/>
      <c r="GY315" s="64"/>
      <c r="GZ315" s="64"/>
      <c r="HA315" s="64"/>
      <c r="HB315" s="64"/>
      <c r="HC315" s="64"/>
      <c r="HD315" s="64"/>
      <c r="HE315" s="64"/>
      <c r="HF315" s="64"/>
      <c r="HG315" s="64"/>
      <c r="HH315" s="64"/>
      <c r="HI315" s="64"/>
      <c r="HJ315" s="64"/>
      <c r="HK315" s="64"/>
      <c r="HL315" s="64"/>
      <c r="HM315" s="64"/>
      <c r="HN315" s="64"/>
      <c r="HO315" s="64"/>
      <c r="HP315" s="64"/>
      <c r="HQ315" s="64"/>
      <c r="HR315" s="64"/>
      <c r="HS315" s="64"/>
      <c r="HT315" s="64"/>
      <c r="HU315" s="64"/>
      <c r="HV315" s="64"/>
      <c r="HW315" s="64"/>
    </row>
    <row r="316" spans="1:231" ht="27.75" customHeight="1" x14ac:dyDescent="0.2">
      <c r="A316" s="37"/>
      <c r="B316" s="25" t="s">
        <v>285</v>
      </c>
      <c r="C316" s="26" t="s">
        <v>286</v>
      </c>
      <c r="D316" s="19">
        <v>2219.1544899999999</v>
      </c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65"/>
      <c r="CI316" s="65"/>
      <c r="CJ316" s="65"/>
      <c r="CK316" s="65"/>
      <c r="CL316" s="65"/>
      <c r="CM316" s="65"/>
      <c r="CN316" s="65"/>
      <c r="CO316" s="65"/>
      <c r="CP316" s="65"/>
      <c r="CQ316" s="65"/>
      <c r="CR316" s="65"/>
      <c r="CS316" s="65"/>
      <c r="CT316" s="65"/>
      <c r="CU316" s="65"/>
      <c r="CV316" s="65"/>
      <c r="CW316" s="65"/>
      <c r="CX316" s="65"/>
      <c r="CY316" s="65"/>
      <c r="CZ316" s="65"/>
      <c r="DA316" s="65"/>
      <c r="DB316" s="65"/>
      <c r="DC316" s="65"/>
      <c r="DD316" s="65"/>
      <c r="DE316" s="65"/>
      <c r="DF316" s="65"/>
      <c r="DG316" s="65"/>
      <c r="DH316" s="65"/>
      <c r="DI316" s="65"/>
      <c r="DJ316" s="65"/>
      <c r="DK316" s="65"/>
      <c r="DL316" s="65"/>
      <c r="DM316" s="65"/>
      <c r="DN316" s="65"/>
      <c r="DO316" s="65"/>
      <c r="DP316" s="65"/>
      <c r="DQ316" s="65"/>
      <c r="DR316" s="65"/>
      <c r="DS316" s="65"/>
      <c r="DT316" s="65"/>
      <c r="DU316" s="65"/>
      <c r="DV316" s="65"/>
      <c r="DW316" s="65"/>
      <c r="DX316" s="65"/>
      <c r="DY316" s="65"/>
      <c r="DZ316" s="65"/>
      <c r="EA316" s="65"/>
      <c r="EB316" s="65"/>
      <c r="EC316" s="65"/>
      <c r="ED316" s="65"/>
      <c r="EE316" s="65"/>
      <c r="EF316" s="65"/>
      <c r="EG316" s="65"/>
      <c r="EH316" s="65"/>
      <c r="EI316" s="65"/>
      <c r="EJ316" s="65"/>
      <c r="EK316" s="65"/>
      <c r="EL316" s="65"/>
      <c r="EM316" s="65"/>
      <c r="EN316" s="65"/>
      <c r="EO316" s="65"/>
      <c r="EP316" s="65"/>
      <c r="EQ316" s="65"/>
      <c r="ER316" s="65"/>
      <c r="ES316" s="65"/>
      <c r="ET316" s="65"/>
      <c r="EU316" s="65"/>
      <c r="EV316" s="65"/>
      <c r="EW316" s="65"/>
      <c r="EX316" s="65"/>
      <c r="EY316" s="65"/>
      <c r="EZ316" s="65"/>
      <c r="FA316" s="65"/>
      <c r="FB316" s="65"/>
      <c r="FC316" s="65"/>
      <c r="FD316" s="65"/>
      <c r="FE316" s="65"/>
      <c r="FF316" s="65"/>
      <c r="FG316" s="65"/>
      <c r="FH316" s="65"/>
      <c r="FI316" s="65"/>
      <c r="FJ316" s="65"/>
      <c r="FK316" s="65"/>
      <c r="FL316" s="65"/>
      <c r="FM316" s="65"/>
      <c r="FN316" s="65"/>
      <c r="FO316" s="65"/>
      <c r="FP316" s="65"/>
      <c r="FQ316" s="65"/>
      <c r="FR316" s="65"/>
      <c r="FS316" s="65"/>
      <c r="FT316" s="65"/>
      <c r="FU316" s="65"/>
      <c r="FV316" s="65"/>
      <c r="FW316" s="65"/>
      <c r="FX316" s="65"/>
      <c r="FY316" s="65"/>
      <c r="FZ316" s="65"/>
      <c r="GA316" s="65"/>
      <c r="GB316" s="65"/>
      <c r="GC316" s="65"/>
      <c r="GD316" s="65"/>
      <c r="GE316" s="65"/>
      <c r="GF316" s="65"/>
      <c r="GG316" s="65"/>
      <c r="GH316" s="65"/>
      <c r="GI316" s="65"/>
      <c r="GJ316" s="65"/>
      <c r="GK316" s="65"/>
      <c r="GL316" s="65"/>
      <c r="GM316" s="65"/>
      <c r="GN316" s="65"/>
      <c r="GO316" s="65"/>
      <c r="GP316" s="65"/>
      <c r="GQ316" s="65"/>
      <c r="GR316" s="65"/>
      <c r="GS316" s="65"/>
      <c r="GT316" s="65"/>
      <c r="GU316" s="65"/>
      <c r="GV316" s="65"/>
      <c r="GW316" s="65"/>
      <c r="GX316" s="65"/>
      <c r="GY316" s="65"/>
      <c r="GZ316" s="65"/>
      <c r="HA316" s="65"/>
      <c r="HB316" s="65"/>
      <c r="HC316" s="65"/>
      <c r="HD316" s="65"/>
      <c r="HE316" s="65"/>
      <c r="HF316" s="65"/>
      <c r="HG316" s="65"/>
      <c r="HH316" s="65"/>
      <c r="HI316" s="65"/>
      <c r="HJ316" s="65"/>
      <c r="HK316" s="65"/>
      <c r="HL316" s="65"/>
      <c r="HM316" s="65"/>
      <c r="HN316" s="65"/>
      <c r="HO316" s="65"/>
      <c r="HP316" s="65"/>
      <c r="HQ316" s="65"/>
      <c r="HR316" s="65"/>
      <c r="HS316" s="65"/>
      <c r="HT316" s="65"/>
      <c r="HU316" s="65"/>
      <c r="HV316" s="65"/>
      <c r="HW316" s="65"/>
    </row>
    <row r="317" spans="1:231" ht="29.25" customHeight="1" x14ac:dyDescent="0.2">
      <c r="A317" s="37" t="s">
        <v>433</v>
      </c>
      <c r="B317" s="38"/>
      <c r="C317" s="18" t="s">
        <v>163</v>
      </c>
      <c r="D317" s="19">
        <f>SUM(D318:D319)</f>
        <v>492.32560000000001</v>
      </c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7"/>
      <c r="BD317" s="67"/>
      <c r="BE317" s="67"/>
      <c r="BF317" s="67"/>
      <c r="BG317" s="67"/>
      <c r="BH317" s="67"/>
      <c r="BI317" s="67"/>
      <c r="BJ317" s="67"/>
      <c r="BK317" s="67"/>
      <c r="BL317" s="67"/>
      <c r="BM317" s="67"/>
      <c r="BN317" s="67"/>
      <c r="BO317" s="67"/>
      <c r="BP317" s="67"/>
      <c r="BQ317" s="67"/>
      <c r="BR317" s="67"/>
      <c r="BS317" s="67"/>
      <c r="BT317" s="67"/>
      <c r="BU317" s="67"/>
      <c r="BV317" s="67"/>
      <c r="BW317" s="67"/>
      <c r="BX317" s="67"/>
      <c r="BY317" s="67"/>
      <c r="BZ317" s="67"/>
      <c r="CA317" s="67"/>
      <c r="CB317" s="67"/>
      <c r="CC317" s="67"/>
      <c r="CD317" s="67"/>
      <c r="CE317" s="67"/>
      <c r="CF317" s="67"/>
      <c r="CG317" s="67"/>
      <c r="CH317" s="67"/>
      <c r="CI317" s="67"/>
      <c r="CJ317" s="67"/>
      <c r="CK317" s="67"/>
      <c r="CL317" s="67"/>
      <c r="CM317" s="67"/>
      <c r="CN317" s="67"/>
      <c r="CO317" s="67"/>
      <c r="CP317" s="67"/>
      <c r="CQ317" s="67"/>
      <c r="CR317" s="67"/>
      <c r="CS317" s="67"/>
      <c r="CT317" s="67"/>
      <c r="CU317" s="67"/>
      <c r="CV317" s="67"/>
      <c r="CW317" s="67"/>
      <c r="CX317" s="67"/>
      <c r="CY317" s="67"/>
      <c r="CZ317" s="67"/>
      <c r="DA317" s="67"/>
      <c r="DB317" s="67"/>
      <c r="DC317" s="67"/>
      <c r="DD317" s="67"/>
      <c r="DE317" s="67"/>
      <c r="DF317" s="67"/>
      <c r="DG317" s="67"/>
      <c r="DH317" s="67"/>
      <c r="DI317" s="67"/>
      <c r="DJ317" s="67"/>
      <c r="DK317" s="67"/>
      <c r="DL317" s="67"/>
      <c r="DM317" s="67"/>
      <c r="DN317" s="67"/>
      <c r="DO317" s="67"/>
      <c r="DP317" s="67"/>
      <c r="DQ317" s="67"/>
      <c r="DR317" s="67"/>
      <c r="DS317" s="67"/>
      <c r="DT317" s="67"/>
      <c r="DU317" s="67"/>
      <c r="DV317" s="67"/>
      <c r="DW317" s="67"/>
      <c r="DX317" s="67"/>
      <c r="DY317" s="67"/>
      <c r="DZ317" s="67"/>
      <c r="EA317" s="67"/>
      <c r="EB317" s="67"/>
      <c r="EC317" s="67"/>
      <c r="ED317" s="67"/>
      <c r="EE317" s="67"/>
      <c r="EF317" s="67"/>
      <c r="EG317" s="67"/>
      <c r="EH317" s="67"/>
      <c r="EI317" s="67"/>
      <c r="EJ317" s="67"/>
      <c r="EK317" s="67"/>
      <c r="EL317" s="67"/>
      <c r="EM317" s="67"/>
      <c r="EN317" s="67"/>
      <c r="EO317" s="67"/>
      <c r="EP317" s="67"/>
      <c r="EQ317" s="67"/>
      <c r="ER317" s="67"/>
      <c r="ES317" s="67"/>
      <c r="ET317" s="67"/>
      <c r="EU317" s="67"/>
      <c r="EV317" s="67"/>
      <c r="EW317" s="67"/>
      <c r="EX317" s="67"/>
      <c r="EY317" s="67"/>
      <c r="EZ317" s="67"/>
      <c r="FA317" s="67"/>
      <c r="FB317" s="67"/>
      <c r="FC317" s="67"/>
      <c r="FD317" s="67"/>
      <c r="FE317" s="67"/>
      <c r="FF317" s="67"/>
      <c r="FG317" s="67"/>
      <c r="FH317" s="67"/>
      <c r="FI317" s="67"/>
      <c r="FJ317" s="67"/>
      <c r="FK317" s="67"/>
      <c r="FL317" s="67"/>
      <c r="FM317" s="67"/>
      <c r="FN317" s="67"/>
      <c r="FO317" s="67"/>
      <c r="FP317" s="67"/>
      <c r="FQ317" s="67"/>
      <c r="FR317" s="67"/>
      <c r="FS317" s="67"/>
      <c r="FT317" s="67"/>
      <c r="FU317" s="67"/>
      <c r="FV317" s="67"/>
      <c r="FW317" s="67"/>
      <c r="FX317" s="67"/>
      <c r="FY317" s="67"/>
      <c r="FZ317" s="67"/>
      <c r="GA317" s="67"/>
      <c r="GB317" s="67"/>
      <c r="GC317" s="67"/>
      <c r="GD317" s="67"/>
      <c r="GE317" s="67"/>
      <c r="GF317" s="67"/>
      <c r="GG317" s="67"/>
      <c r="GH317" s="67"/>
      <c r="GI317" s="67"/>
      <c r="GJ317" s="67"/>
      <c r="GK317" s="67"/>
      <c r="GL317" s="67"/>
      <c r="GM317" s="67"/>
      <c r="GN317" s="67"/>
      <c r="GO317" s="67"/>
      <c r="GP317" s="67"/>
      <c r="GQ317" s="67"/>
      <c r="GR317" s="67"/>
      <c r="GS317" s="67"/>
      <c r="GT317" s="67"/>
      <c r="GU317" s="67"/>
      <c r="GV317" s="67"/>
      <c r="GW317" s="67"/>
      <c r="GX317" s="67"/>
      <c r="GY317" s="67"/>
      <c r="GZ317" s="67"/>
      <c r="HA317" s="67"/>
      <c r="HB317" s="67"/>
      <c r="HC317" s="67"/>
      <c r="HD317" s="67"/>
      <c r="HE317" s="67"/>
      <c r="HF317" s="67"/>
      <c r="HG317" s="67"/>
      <c r="HH317" s="67"/>
      <c r="HI317" s="67"/>
      <c r="HJ317" s="67"/>
      <c r="HK317" s="67"/>
      <c r="HL317" s="67"/>
      <c r="HM317" s="67"/>
      <c r="HN317" s="67"/>
      <c r="HO317" s="67"/>
      <c r="HP317" s="67"/>
      <c r="HQ317" s="67"/>
      <c r="HR317" s="67"/>
      <c r="HS317" s="67"/>
      <c r="HT317" s="67"/>
      <c r="HU317" s="67"/>
      <c r="HV317" s="67"/>
      <c r="HW317" s="67"/>
    </row>
    <row r="318" spans="1:231" ht="28.5" customHeight="1" x14ac:dyDescent="0.2">
      <c r="A318" s="37"/>
      <c r="B318" s="25" t="s">
        <v>285</v>
      </c>
      <c r="C318" s="26" t="s">
        <v>286</v>
      </c>
      <c r="D318" s="19">
        <v>428.6952</v>
      </c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  <c r="AU318" s="61"/>
      <c r="AV318" s="61"/>
      <c r="AW318" s="61"/>
      <c r="AX318" s="61"/>
      <c r="AY318" s="61"/>
      <c r="AZ318" s="61"/>
      <c r="BA318" s="61"/>
      <c r="BB318" s="61"/>
      <c r="BC318" s="61"/>
      <c r="BD318" s="61"/>
      <c r="BE318" s="61"/>
      <c r="BF318" s="61"/>
      <c r="BG318" s="61"/>
      <c r="BH318" s="61"/>
      <c r="BI318" s="61"/>
      <c r="BJ318" s="61"/>
      <c r="BK318" s="61"/>
      <c r="BL318" s="61"/>
      <c r="BM318" s="61"/>
      <c r="BN318" s="61"/>
      <c r="BO318" s="61"/>
      <c r="BP318" s="61"/>
      <c r="BQ318" s="61"/>
      <c r="BR318" s="61"/>
      <c r="BS318" s="61"/>
      <c r="BT318" s="61"/>
      <c r="BU318" s="61"/>
      <c r="BV318" s="61"/>
      <c r="BW318" s="61"/>
      <c r="BX318" s="61"/>
      <c r="BY318" s="61"/>
      <c r="BZ318" s="61"/>
      <c r="CA318" s="61"/>
      <c r="CB318" s="61"/>
      <c r="CC318" s="61"/>
      <c r="CD318" s="61"/>
      <c r="CE318" s="61"/>
      <c r="CF318" s="61"/>
      <c r="CG318" s="61"/>
      <c r="CH318" s="61"/>
      <c r="CI318" s="61"/>
      <c r="CJ318" s="61"/>
      <c r="CK318" s="61"/>
      <c r="CL318" s="61"/>
      <c r="CM318" s="61"/>
      <c r="CN318" s="61"/>
      <c r="CO318" s="61"/>
      <c r="CP318" s="61"/>
      <c r="CQ318" s="61"/>
      <c r="CR318" s="61"/>
      <c r="CS318" s="61"/>
      <c r="CT318" s="61"/>
      <c r="CU318" s="61"/>
      <c r="CV318" s="61"/>
      <c r="CW318" s="61"/>
      <c r="CX318" s="61"/>
      <c r="CY318" s="61"/>
      <c r="CZ318" s="61"/>
      <c r="DA318" s="61"/>
      <c r="DB318" s="61"/>
      <c r="DC318" s="61"/>
      <c r="DD318" s="61"/>
      <c r="DE318" s="61"/>
      <c r="DF318" s="61"/>
      <c r="DG318" s="61"/>
      <c r="DH318" s="61"/>
      <c r="DI318" s="61"/>
      <c r="DJ318" s="61"/>
      <c r="DK318" s="61"/>
      <c r="DL318" s="61"/>
      <c r="DM318" s="61"/>
      <c r="DN318" s="61"/>
      <c r="DO318" s="61"/>
      <c r="DP318" s="61"/>
      <c r="DQ318" s="61"/>
      <c r="DR318" s="61"/>
      <c r="DS318" s="61"/>
      <c r="DT318" s="61"/>
      <c r="DU318" s="61"/>
      <c r="DV318" s="61"/>
      <c r="DW318" s="61"/>
      <c r="DX318" s="61"/>
      <c r="DY318" s="61"/>
      <c r="DZ318" s="61"/>
      <c r="EA318" s="61"/>
      <c r="EB318" s="61"/>
      <c r="EC318" s="61"/>
      <c r="ED318" s="61"/>
      <c r="EE318" s="61"/>
      <c r="EF318" s="61"/>
      <c r="EG318" s="61"/>
      <c r="EH318" s="61"/>
      <c r="EI318" s="61"/>
      <c r="EJ318" s="61"/>
      <c r="EK318" s="61"/>
      <c r="EL318" s="61"/>
      <c r="EM318" s="61"/>
      <c r="EN318" s="61"/>
      <c r="EO318" s="61"/>
      <c r="EP318" s="61"/>
      <c r="EQ318" s="61"/>
      <c r="ER318" s="61"/>
      <c r="ES318" s="61"/>
      <c r="ET318" s="61"/>
      <c r="EU318" s="61"/>
      <c r="EV318" s="61"/>
      <c r="EW318" s="61"/>
      <c r="EX318" s="61"/>
      <c r="EY318" s="61"/>
      <c r="EZ318" s="61"/>
      <c r="FA318" s="61"/>
      <c r="FB318" s="61"/>
      <c r="FC318" s="61"/>
      <c r="FD318" s="61"/>
      <c r="FE318" s="61"/>
      <c r="FF318" s="61"/>
      <c r="FG318" s="61"/>
      <c r="FH318" s="61"/>
      <c r="FI318" s="61"/>
      <c r="FJ318" s="61"/>
      <c r="FK318" s="61"/>
      <c r="FL318" s="61"/>
      <c r="FM318" s="61"/>
      <c r="FN318" s="61"/>
      <c r="FO318" s="61"/>
      <c r="FP318" s="61"/>
      <c r="FQ318" s="61"/>
      <c r="FR318" s="61"/>
      <c r="FS318" s="61"/>
      <c r="FT318" s="61"/>
      <c r="FU318" s="61"/>
      <c r="FV318" s="61"/>
      <c r="FW318" s="61"/>
      <c r="FX318" s="61"/>
      <c r="FY318" s="61"/>
      <c r="FZ318" s="61"/>
      <c r="GA318" s="61"/>
      <c r="GB318" s="61"/>
      <c r="GC318" s="61"/>
      <c r="GD318" s="61"/>
      <c r="GE318" s="61"/>
      <c r="GF318" s="61"/>
      <c r="GG318" s="61"/>
      <c r="GH318" s="61"/>
      <c r="GI318" s="61"/>
      <c r="GJ318" s="61"/>
      <c r="GK318" s="61"/>
      <c r="GL318" s="61"/>
      <c r="GM318" s="61"/>
      <c r="GN318" s="61"/>
      <c r="GO318" s="61"/>
      <c r="GP318" s="61"/>
      <c r="GQ318" s="61"/>
      <c r="GR318" s="61"/>
      <c r="GS318" s="61"/>
      <c r="GT318" s="61"/>
      <c r="GU318" s="61"/>
      <c r="GV318" s="61"/>
      <c r="GW318" s="61"/>
      <c r="GX318" s="61"/>
      <c r="GY318" s="61"/>
      <c r="GZ318" s="61"/>
      <c r="HA318" s="61"/>
      <c r="HB318" s="61"/>
      <c r="HC318" s="61"/>
      <c r="HD318" s="61"/>
      <c r="HE318" s="61"/>
      <c r="HF318" s="61"/>
      <c r="HG318" s="61"/>
      <c r="HH318" s="61"/>
      <c r="HI318" s="61"/>
      <c r="HJ318" s="61"/>
      <c r="HK318" s="61"/>
      <c r="HL318" s="61"/>
      <c r="HM318" s="61"/>
      <c r="HN318" s="61"/>
      <c r="HO318" s="61"/>
      <c r="HP318" s="61"/>
      <c r="HQ318" s="61"/>
      <c r="HR318" s="61"/>
      <c r="HS318" s="61"/>
      <c r="HT318" s="61"/>
      <c r="HU318" s="61"/>
      <c r="HV318" s="61"/>
      <c r="HW318" s="61"/>
    </row>
    <row r="319" spans="1:231" ht="28.5" customHeight="1" x14ac:dyDescent="0.2">
      <c r="A319" s="38"/>
      <c r="B319" s="68" t="s">
        <v>281</v>
      </c>
      <c r="C319" s="26" t="s">
        <v>282</v>
      </c>
      <c r="D319" s="19">
        <v>63.630400000000002</v>
      </c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51"/>
      <c r="AU319" s="51"/>
      <c r="AV319" s="51"/>
      <c r="AW319" s="51"/>
      <c r="AX319" s="51"/>
      <c r="AY319" s="51"/>
      <c r="AZ319" s="51"/>
      <c r="BA319" s="51"/>
      <c r="BB319" s="51"/>
      <c r="BC319" s="51"/>
      <c r="BD319" s="51"/>
      <c r="BE319" s="51"/>
      <c r="BF319" s="51"/>
      <c r="BG319" s="51"/>
      <c r="BH319" s="51"/>
      <c r="BI319" s="51"/>
      <c r="BJ319" s="51"/>
      <c r="BK319" s="51"/>
      <c r="BL319" s="51"/>
      <c r="BM319" s="51"/>
      <c r="BN319" s="51"/>
      <c r="BO319" s="51"/>
      <c r="BP319" s="51"/>
      <c r="BQ319" s="51"/>
      <c r="BR319" s="51"/>
      <c r="BS319" s="51"/>
      <c r="BT319" s="51"/>
      <c r="BU319" s="51"/>
      <c r="BV319" s="51"/>
      <c r="BW319" s="51"/>
      <c r="BX319" s="51"/>
      <c r="BY319" s="51"/>
      <c r="BZ319" s="51"/>
      <c r="CA319" s="51"/>
      <c r="CB319" s="51"/>
      <c r="CC319" s="51"/>
      <c r="CD319" s="51"/>
      <c r="CE319" s="51"/>
      <c r="CF319" s="51"/>
      <c r="CG319" s="51"/>
      <c r="CH319" s="51"/>
      <c r="CI319" s="51"/>
      <c r="CJ319" s="51"/>
      <c r="CK319" s="51"/>
      <c r="CL319" s="51"/>
      <c r="CM319" s="51"/>
      <c r="CN319" s="51"/>
      <c r="CO319" s="51"/>
      <c r="CP319" s="51"/>
      <c r="CQ319" s="51"/>
      <c r="CR319" s="51"/>
      <c r="CS319" s="51"/>
      <c r="CT319" s="51"/>
      <c r="CU319" s="51"/>
      <c r="CV319" s="51"/>
      <c r="CW319" s="51"/>
      <c r="CX319" s="51"/>
      <c r="CY319" s="51"/>
      <c r="CZ319" s="51"/>
      <c r="DA319" s="51"/>
      <c r="DB319" s="51"/>
      <c r="DC319" s="51"/>
      <c r="DD319" s="51"/>
      <c r="DE319" s="51"/>
      <c r="DF319" s="51"/>
      <c r="DG319" s="51"/>
      <c r="DH319" s="51"/>
      <c r="DI319" s="51"/>
      <c r="DJ319" s="51"/>
      <c r="DK319" s="51"/>
      <c r="DL319" s="51"/>
      <c r="DM319" s="51"/>
      <c r="DN319" s="51"/>
      <c r="DO319" s="51"/>
      <c r="DP319" s="51"/>
      <c r="DQ319" s="51"/>
      <c r="DR319" s="51"/>
      <c r="DS319" s="51"/>
      <c r="DT319" s="51"/>
      <c r="DU319" s="51"/>
      <c r="DV319" s="51"/>
      <c r="DW319" s="51"/>
      <c r="DX319" s="51"/>
      <c r="DY319" s="51"/>
      <c r="DZ319" s="51"/>
      <c r="EA319" s="51"/>
      <c r="EB319" s="51"/>
      <c r="EC319" s="51"/>
      <c r="ED319" s="51"/>
      <c r="EE319" s="51"/>
      <c r="EF319" s="51"/>
      <c r="EG319" s="51"/>
      <c r="EH319" s="51"/>
      <c r="EI319" s="51"/>
      <c r="EJ319" s="51"/>
      <c r="EK319" s="51"/>
      <c r="EL319" s="51"/>
      <c r="EM319" s="51"/>
      <c r="EN319" s="51"/>
      <c r="EO319" s="51"/>
      <c r="EP319" s="51"/>
      <c r="EQ319" s="51"/>
      <c r="ER319" s="51"/>
      <c r="ES319" s="51"/>
      <c r="ET319" s="51"/>
      <c r="EU319" s="51"/>
      <c r="EV319" s="51"/>
      <c r="EW319" s="51"/>
      <c r="EX319" s="51"/>
      <c r="EY319" s="51"/>
      <c r="EZ319" s="51"/>
      <c r="FA319" s="51"/>
      <c r="FB319" s="51"/>
      <c r="FC319" s="51"/>
      <c r="FD319" s="51"/>
      <c r="FE319" s="51"/>
      <c r="FF319" s="51"/>
      <c r="FG319" s="51"/>
      <c r="FH319" s="51"/>
      <c r="FI319" s="51"/>
      <c r="FJ319" s="51"/>
      <c r="FK319" s="51"/>
      <c r="FL319" s="51"/>
      <c r="FM319" s="51"/>
      <c r="FN319" s="51"/>
      <c r="FO319" s="51"/>
      <c r="FP319" s="51"/>
      <c r="FQ319" s="51"/>
      <c r="FR319" s="51"/>
      <c r="FS319" s="51"/>
      <c r="FT319" s="51"/>
      <c r="FU319" s="51"/>
      <c r="FV319" s="51"/>
      <c r="FW319" s="51"/>
      <c r="FX319" s="51"/>
      <c r="FY319" s="51"/>
      <c r="FZ319" s="51"/>
      <c r="GA319" s="51"/>
      <c r="GB319" s="51"/>
      <c r="GC319" s="51"/>
      <c r="GD319" s="51"/>
      <c r="GE319" s="51"/>
      <c r="GF319" s="51"/>
      <c r="GG319" s="51"/>
      <c r="GH319" s="51"/>
      <c r="GI319" s="51"/>
      <c r="GJ319" s="51"/>
      <c r="GK319" s="51"/>
      <c r="GL319" s="51"/>
      <c r="GM319" s="51"/>
      <c r="GN319" s="51"/>
      <c r="GO319" s="51"/>
      <c r="GP319" s="51"/>
      <c r="GQ319" s="51"/>
      <c r="GR319" s="51"/>
      <c r="GS319" s="51"/>
      <c r="GT319" s="51"/>
      <c r="GU319" s="51"/>
      <c r="GV319" s="51"/>
      <c r="GW319" s="51"/>
      <c r="GX319" s="51"/>
      <c r="GY319" s="51"/>
      <c r="GZ319" s="51"/>
      <c r="HA319" s="51"/>
      <c r="HB319" s="51"/>
      <c r="HC319" s="51"/>
      <c r="HD319" s="51"/>
      <c r="HE319" s="51"/>
      <c r="HF319" s="51"/>
      <c r="HG319" s="51"/>
      <c r="HH319" s="51"/>
      <c r="HI319" s="51"/>
      <c r="HJ319" s="51"/>
      <c r="HK319" s="51"/>
      <c r="HL319" s="51"/>
      <c r="HM319" s="51"/>
      <c r="HN319" s="51"/>
      <c r="HO319" s="51"/>
      <c r="HP319" s="51"/>
      <c r="HQ319" s="51"/>
      <c r="HR319" s="51"/>
      <c r="HS319" s="51"/>
      <c r="HT319" s="51"/>
      <c r="HU319" s="51"/>
      <c r="HV319" s="51"/>
      <c r="HW319" s="51"/>
    </row>
    <row r="320" spans="1:231" ht="28.5" customHeight="1" x14ac:dyDescent="0.2">
      <c r="A320" s="37" t="s">
        <v>434</v>
      </c>
      <c r="B320" s="25"/>
      <c r="C320" s="18" t="s">
        <v>164</v>
      </c>
      <c r="D320" s="19">
        <f>D321</f>
        <v>4808.2428</v>
      </c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  <c r="AA320" s="69"/>
      <c r="AB320" s="69"/>
      <c r="AC320" s="69"/>
      <c r="AD320" s="69"/>
      <c r="AE320" s="69"/>
      <c r="AF320" s="69"/>
      <c r="AG320" s="69"/>
      <c r="AH320" s="69"/>
      <c r="AI320" s="69"/>
      <c r="AJ320" s="69"/>
      <c r="AK320" s="69"/>
      <c r="AL320" s="69"/>
      <c r="AM320" s="69"/>
      <c r="AN320" s="69"/>
      <c r="AO320" s="69"/>
      <c r="AP320" s="69"/>
      <c r="AQ320" s="69"/>
      <c r="AR320" s="69"/>
      <c r="AS320" s="69"/>
      <c r="AT320" s="69"/>
      <c r="AU320" s="69"/>
      <c r="AV320" s="69"/>
      <c r="AW320" s="69"/>
      <c r="AX320" s="69"/>
      <c r="AY320" s="69"/>
      <c r="AZ320" s="69"/>
      <c r="BA320" s="69"/>
      <c r="BB320" s="69"/>
      <c r="BC320" s="69"/>
      <c r="BD320" s="69"/>
      <c r="BE320" s="69"/>
      <c r="BF320" s="69"/>
      <c r="BG320" s="69"/>
      <c r="BH320" s="69"/>
      <c r="BI320" s="69"/>
      <c r="BJ320" s="69"/>
      <c r="BK320" s="69"/>
      <c r="BL320" s="69"/>
      <c r="BM320" s="69"/>
      <c r="BN320" s="69"/>
      <c r="BO320" s="69"/>
      <c r="BP320" s="69"/>
      <c r="BQ320" s="69"/>
      <c r="BR320" s="69"/>
      <c r="BS320" s="69"/>
      <c r="BT320" s="69"/>
      <c r="BU320" s="69"/>
      <c r="BV320" s="69"/>
      <c r="BW320" s="69"/>
      <c r="BX320" s="69"/>
      <c r="BY320" s="69"/>
      <c r="BZ320" s="69"/>
      <c r="CA320" s="69"/>
      <c r="CB320" s="69"/>
      <c r="CC320" s="69"/>
      <c r="CD320" s="69"/>
      <c r="CE320" s="69"/>
      <c r="CF320" s="69"/>
      <c r="CG320" s="69"/>
      <c r="CH320" s="69"/>
      <c r="CI320" s="69"/>
      <c r="CJ320" s="69"/>
      <c r="CK320" s="69"/>
      <c r="CL320" s="69"/>
      <c r="CM320" s="69"/>
      <c r="CN320" s="69"/>
      <c r="CO320" s="69"/>
      <c r="CP320" s="69"/>
      <c r="CQ320" s="69"/>
      <c r="CR320" s="69"/>
      <c r="CS320" s="69"/>
      <c r="CT320" s="69"/>
      <c r="CU320" s="69"/>
      <c r="CV320" s="69"/>
      <c r="CW320" s="69"/>
      <c r="CX320" s="69"/>
      <c r="CY320" s="69"/>
      <c r="CZ320" s="69"/>
      <c r="DA320" s="69"/>
      <c r="DB320" s="69"/>
      <c r="DC320" s="69"/>
      <c r="DD320" s="69"/>
      <c r="DE320" s="69"/>
      <c r="DF320" s="69"/>
      <c r="DG320" s="69"/>
      <c r="DH320" s="69"/>
      <c r="DI320" s="69"/>
      <c r="DJ320" s="69"/>
      <c r="DK320" s="69"/>
      <c r="DL320" s="69"/>
      <c r="DM320" s="69"/>
      <c r="DN320" s="69"/>
      <c r="DO320" s="69"/>
      <c r="DP320" s="69"/>
      <c r="DQ320" s="69"/>
      <c r="DR320" s="69"/>
      <c r="DS320" s="69"/>
      <c r="DT320" s="69"/>
      <c r="DU320" s="69"/>
      <c r="DV320" s="69"/>
      <c r="DW320" s="69"/>
      <c r="DX320" s="69"/>
      <c r="DY320" s="69"/>
      <c r="DZ320" s="69"/>
      <c r="EA320" s="69"/>
      <c r="EB320" s="69"/>
      <c r="EC320" s="69"/>
      <c r="ED320" s="69"/>
      <c r="EE320" s="69"/>
      <c r="EF320" s="69"/>
      <c r="EG320" s="69"/>
      <c r="EH320" s="69"/>
      <c r="EI320" s="69"/>
      <c r="EJ320" s="69"/>
      <c r="EK320" s="69"/>
      <c r="EL320" s="69"/>
      <c r="EM320" s="69"/>
      <c r="EN320" s="69"/>
      <c r="EO320" s="69"/>
      <c r="EP320" s="69"/>
      <c r="EQ320" s="69"/>
      <c r="ER320" s="69"/>
      <c r="ES320" s="69"/>
      <c r="ET320" s="69"/>
      <c r="EU320" s="69"/>
      <c r="EV320" s="69"/>
      <c r="EW320" s="69"/>
      <c r="EX320" s="69"/>
      <c r="EY320" s="69"/>
      <c r="EZ320" s="69"/>
      <c r="FA320" s="69"/>
      <c r="FB320" s="69"/>
      <c r="FC320" s="69"/>
      <c r="FD320" s="69"/>
      <c r="FE320" s="69"/>
      <c r="FF320" s="69"/>
      <c r="FG320" s="69"/>
      <c r="FH320" s="69"/>
      <c r="FI320" s="69"/>
      <c r="FJ320" s="69"/>
      <c r="FK320" s="69"/>
      <c r="FL320" s="69"/>
      <c r="FM320" s="69"/>
      <c r="FN320" s="69"/>
      <c r="FO320" s="69"/>
      <c r="FP320" s="69"/>
      <c r="FQ320" s="69"/>
      <c r="FR320" s="69"/>
      <c r="FS320" s="69"/>
      <c r="FT320" s="69"/>
      <c r="FU320" s="69"/>
      <c r="FV320" s="69"/>
      <c r="FW320" s="69"/>
      <c r="FX320" s="69"/>
      <c r="FY320" s="69"/>
      <c r="FZ320" s="69"/>
      <c r="GA320" s="69"/>
      <c r="GB320" s="69"/>
      <c r="GC320" s="69"/>
      <c r="GD320" s="69"/>
      <c r="GE320" s="69"/>
      <c r="GF320" s="69"/>
      <c r="GG320" s="69"/>
      <c r="GH320" s="69"/>
      <c r="GI320" s="69"/>
      <c r="GJ320" s="69"/>
      <c r="GK320" s="69"/>
      <c r="GL320" s="69"/>
      <c r="GM320" s="69"/>
      <c r="GN320" s="69"/>
      <c r="GO320" s="69"/>
      <c r="GP320" s="69"/>
      <c r="GQ320" s="69"/>
      <c r="GR320" s="69"/>
      <c r="GS320" s="69"/>
      <c r="GT320" s="69"/>
      <c r="GU320" s="69"/>
      <c r="GV320" s="69"/>
      <c r="GW320" s="69"/>
      <c r="GX320" s="69"/>
      <c r="GY320" s="69"/>
      <c r="GZ320" s="69"/>
      <c r="HA320" s="69"/>
      <c r="HB320" s="69"/>
      <c r="HC320" s="69"/>
      <c r="HD320" s="69"/>
      <c r="HE320" s="69"/>
      <c r="HF320" s="69"/>
      <c r="HG320" s="69"/>
      <c r="HH320" s="69"/>
      <c r="HI320" s="69"/>
      <c r="HJ320" s="69"/>
      <c r="HK320" s="69"/>
      <c r="HL320" s="69"/>
      <c r="HM320" s="69"/>
      <c r="HN320" s="69"/>
      <c r="HO320" s="69"/>
      <c r="HP320" s="69"/>
      <c r="HQ320" s="69"/>
      <c r="HR320" s="69"/>
      <c r="HS320" s="69"/>
      <c r="HT320" s="69"/>
      <c r="HU320" s="69"/>
      <c r="HV320" s="69"/>
      <c r="HW320" s="69"/>
    </row>
    <row r="321" spans="1:231" ht="29.25" customHeight="1" x14ac:dyDescent="0.2">
      <c r="A321" s="37"/>
      <c r="B321" s="25" t="s">
        <v>281</v>
      </c>
      <c r="C321" s="26" t="s">
        <v>282</v>
      </c>
      <c r="D321" s="19">
        <v>4808.2428</v>
      </c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  <c r="AL321" s="53"/>
      <c r="AM321" s="53"/>
      <c r="AN321" s="53"/>
      <c r="AO321" s="53"/>
      <c r="AP321" s="53"/>
      <c r="AQ321" s="53"/>
      <c r="AR321" s="53"/>
      <c r="AS321" s="53"/>
      <c r="AT321" s="53"/>
      <c r="AU321" s="53"/>
      <c r="AV321" s="53"/>
      <c r="AW321" s="53"/>
      <c r="AX321" s="53"/>
      <c r="AY321" s="53"/>
      <c r="AZ321" s="53"/>
      <c r="BA321" s="53"/>
      <c r="BB321" s="53"/>
      <c r="BC321" s="53"/>
      <c r="BD321" s="53"/>
      <c r="BE321" s="53"/>
      <c r="BF321" s="53"/>
      <c r="BG321" s="53"/>
      <c r="BH321" s="53"/>
      <c r="BI321" s="53"/>
      <c r="BJ321" s="53"/>
      <c r="BK321" s="53"/>
      <c r="BL321" s="53"/>
      <c r="BM321" s="53"/>
      <c r="BN321" s="53"/>
      <c r="BO321" s="53"/>
      <c r="BP321" s="53"/>
      <c r="BQ321" s="53"/>
      <c r="BR321" s="53"/>
      <c r="BS321" s="53"/>
      <c r="BT321" s="53"/>
      <c r="BU321" s="53"/>
      <c r="BV321" s="53"/>
      <c r="BW321" s="53"/>
      <c r="BX321" s="53"/>
      <c r="BY321" s="53"/>
      <c r="BZ321" s="53"/>
      <c r="CA321" s="53"/>
      <c r="CB321" s="53"/>
      <c r="CC321" s="53"/>
      <c r="CD321" s="53"/>
      <c r="CE321" s="53"/>
      <c r="CF321" s="53"/>
      <c r="CG321" s="53"/>
      <c r="CH321" s="53"/>
      <c r="CI321" s="53"/>
      <c r="CJ321" s="53"/>
      <c r="CK321" s="53"/>
      <c r="CL321" s="53"/>
      <c r="CM321" s="53"/>
      <c r="CN321" s="53"/>
      <c r="CO321" s="53"/>
      <c r="CP321" s="53"/>
      <c r="CQ321" s="53"/>
      <c r="CR321" s="53"/>
      <c r="CS321" s="53"/>
      <c r="CT321" s="53"/>
      <c r="CU321" s="53"/>
      <c r="CV321" s="53"/>
      <c r="CW321" s="53"/>
      <c r="CX321" s="53"/>
      <c r="CY321" s="53"/>
      <c r="CZ321" s="53"/>
      <c r="DA321" s="53"/>
      <c r="DB321" s="53"/>
      <c r="DC321" s="53"/>
      <c r="DD321" s="53"/>
      <c r="DE321" s="53"/>
      <c r="DF321" s="53"/>
      <c r="DG321" s="53"/>
      <c r="DH321" s="53"/>
      <c r="DI321" s="53"/>
      <c r="DJ321" s="53"/>
      <c r="DK321" s="53"/>
      <c r="DL321" s="53"/>
      <c r="DM321" s="53"/>
      <c r="DN321" s="53"/>
      <c r="DO321" s="53"/>
      <c r="DP321" s="53"/>
      <c r="DQ321" s="53"/>
      <c r="DR321" s="53"/>
      <c r="DS321" s="53"/>
      <c r="DT321" s="53"/>
      <c r="DU321" s="53"/>
      <c r="DV321" s="53"/>
      <c r="DW321" s="53"/>
      <c r="DX321" s="53"/>
      <c r="DY321" s="53"/>
      <c r="DZ321" s="53"/>
      <c r="EA321" s="53"/>
      <c r="EB321" s="53"/>
      <c r="EC321" s="53"/>
      <c r="ED321" s="53"/>
      <c r="EE321" s="53"/>
      <c r="EF321" s="53"/>
      <c r="EG321" s="53"/>
      <c r="EH321" s="53"/>
      <c r="EI321" s="53"/>
      <c r="EJ321" s="53"/>
      <c r="EK321" s="53"/>
      <c r="EL321" s="53"/>
      <c r="EM321" s="53"/>
      <c r="EN321" s="53"/>
      <c r="EO321" s="53"/>
      <c r="EP321" s="53"/>
      <c r="EQ321" s="53"/>
      <c r="ER321" s="53"/>
      <c r="ES321" s="53"/>
      <c r="ET321" s="53"/>
      <c r="EU321" s="53"/>
      <c r="EV321" s="53"/>
      <c r="EW321" s="53"/>
      <c r="EX321" s="53"/>
      <c r="EY321" s="53"/>
      <c r="EZ321" s="53"/>
      <c r="FA321" s="53"/>
      <c r="FB321" s="53"/>
      <c r="FC321" s="53"/>
      <c r="FD321" s="53"/>
      <c r="FE321" s="53"/>
      <c r="FF321" s="53"/>
      <c r="FG321" s="53"/>
      <c r="FH321" s="53"/>
      <c r="FI321" s="53"/>
      <c r="FJ321" s="53"/>
      <c r="FK321" s="53"/>
      <c r="FL321" s="53"/>
      <c r="FM321" s="53"/>
      <c r="FN321" s="53"/>
      <c r="FO321" s="53"/>
      <c r="FP321" s="53"/>
      <c r="FQ321" s="53"/>
      <c r="FR321" s="53"/>
      <c r="FS321" s="53"/>
      <c r="FT321" s="53"/>
      <c r="FU321" s="53"/>
      <c r="FV321" s="53"/>
      <c r="FW321" s="53"/>
      <c r="FX321" s="53"/>
      <c r="FY321" s="53"/>
      <c r="FZ321" s="53"/>
      <c r="GA321" s="53"/>
      <c r="GB321" s="53"/>
      <c r="GC321" s="53"/>
      <c r="GD321" s="53"/>
      <c r="GE321" s="53"/>
      <c r="GF321" s="53"/>
      <c r="GG321" s="53"/>
      <c r="GH321" s="53"/>
      <c r="GI321" s="53"/>
      <c r="GJ321" s="53"/>
      <c r="GK321" s="53"/>
      <c r="GL321" s="53"/>
      <c r="GM321" s="53"/>
      <c r="GN321" s="53"/>
      <c r="GO321" s="53"/>
      <c r="GP321" s="53"/>
      <c r="GQ321" s="53"/>
      <c r="GR321" s="53"/>
      <c r="GS321" s="53"/>
      <c r="GT321" s="53"/>
      <c r="GU321" s="53"/>
      <c r="GV321" s="53"/>
      <c r="GW321" s="53"/>
      <c r="GX321" s="53"/>
      <c r="GY321" s="53"/>
      <c r="GZ321" s="53"/>
      <c r="HA321" s="53"/>
      <c r="HB321" s="53"/>
      <c r="HC321" s="53"/>
      <c r="HD321" s="53"/>
      <c r="HE321" s="53"/>
      <c r="HF321" s="53"/>
      <c r="HG321" s="53"/>
      <c r="HH321" s="53"/>
      <c r="HI321" s="53"/>
      <c r="HJ321" s="53"/>
      <c r="HK321" s="53"/>
      <c r="HL321" s="53"/>
      <c r="HM321" s="53"/>
      <c r="HN321" s="53"/>
      <c r="HO321" s="53"/>
      <c r="HP321" s="53"/>
      <c r="HQ321" s="53"/>
      <c r="HR321" s="53"/>
      <c r="HS321" s="53"/>
      <c r="HT321" s="53"/>
      <c r="HU321" s="53"/>
      <c r="HV321" s="53"/>
      <c r="HW321" s="53"/>
    </row>
    <row r="322" spans="1:231" ht="28.5" customHeight="1" x14ac:dyDescent="0.2">
      <c r="A322" s="48" t="s">
        <v>435</v>
      </c>
      <c r="B322" s="49"/>
      <c r="C322" s="15" t="s">
        <v>165</v>
      </c>
      <c r="D322" s="16">
        <f>D323+D327</f>
        <v>736.84699999999998</v>
      </c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0"/>
      <c r="AM322" s="50"/>
      <c r="AN322" s="50"/>
      <c r="AO322" s="50"/>
      <c r="AP322" s="50"/>
      <c r="AQ322" s="50"/>
      <c r="AR322" s="50"/>
      <c r="AS322" s="50"/>
      <c r="AT322" s="50"/>
      <c r="AU322" s="50"/>
      <c r="AV322" s="50"/>
      <c r="AW322" s="50"/>
      <c r="AX322" s="50"/>
      <c r="AY322" s="50"/>
      <c r="AZ322" s="50"/>
      <c r="BA322" s="50"/>
      <c r="BB322" s="50"/>
      <c r="BC322" s="50"/>
      <c r="BD322" s="50"/>
      <c r="BE322" s="50"/>
      <c r="BF322" s="50"/>
      <c r="BG322" s="50"/>
      <c r="BH322" s="50"/>
      <c r="BI322" s="50"/>
      <c r="BJ322" s="50"/>
      <c r="BK322" s="50"/>
      <c r="BL322" s="50"/>
      <c r="BM322" s="50"/>
      <c r="BN322" s="50"/>
      <c r="BO322" s="50"/>
      <c r="BP322" s="50"/>
      <c r="BQ322" s="50"/>
      <c r="BR322" s="50"/>
      <c r="BS322" s="50"/>
      <c r="BT322" s="50"/>
      <c r="BU322" s="50"/>
      <c r="BV322" s="50"/>
      <c r="BW322" s="50"/>
      <c r="BX322" s="50"/>
      <c r="BY322" s="50"/>
      <c r="BZ322" s="50"/>
      <c r="CA322" s="50"/>
      <c r="CB322" s="50"/>
      <c r="CC322" s="50"/>
      <c r="CD322" s="50"/>
      <c r="CE322" s="50"/>
      <c r="CF322" s="50"/>
      <c r="CG322" s="50"/>
      <c r="CH322" s="50"/>
      <c r="CI322" s="50"/>
      <c r="CJ322" s="50"/>
      <c r="CK322" s="50"/>
      <c r="CL322" s="50"/>
      <c r="CM322" s="50"/>
      <c r="CN322" s="50"/>
      <c r="CO322" s="50"/>
      <c r="CP322" s="50"/>
      <c r="CQ322" s="50"/>
      <c r="CR322" s="50"/>
      <c r="CS322" s="50"/>
      <c r="CT322" s="50"/>
      <c r="CU322" s="50"/>
      <c r="CV322" s="50"/>
      <c r="CW322" s="50"/>
      <c r="CX322" s="50"/>
      <c r="CY322" s="50"/>
      <c r="CZ322" s="50"/>
      <c r="DA322" s="50"/>
      <c r="DB322" s="50"/>
      <c r="DC322" s="50"/>
      <c r="DD322" s="50"/>
      <c r="DE322" s="50"/>
      <c r="DF322" s="50"/>
      <c r="DG322" s="50"/>
      <c r="DH322" s="50"/>
      <c r="DI322" s="50"/>
      <c r="DJ322" s="50"/>
      <c r="DK322" s="50"/>
      <c r="DL322" s="50"/>
      <c r="DM322" s="50"/>
      <c r="DN322" s="50"/>
      <c r="DO322" s="50"/>
      <c r="DP322" s="50"/>
      <c r="DQ322" s="50"/>
      <c r="DR322" s="50"/>
      <c r="DS322" s="50"/>
      <c r="DT322" s="50"/>
      <c r="DU322" s="50"/>
      <c r="DV322" s="50"/>
      <c r="DW322" s="50"/>
      <c r="DX322" s="50"/>
      <c r="DY322" s="50"/>
      <c r="DZ322" s="50"/>
      <c r="EA322" s="50"/>
      <c r="EB322" s="50"/>
      <c r="EC322" s="50"/>
      <c r="ED322" s="50"/>
      <c r="EE322" s="50"/>
      <c r="EF322" s="50"/>
      <c r="EG322" s="50"/>
      <c r="EH322" s="50"/>
      <c r="EI322" s="50"/>
      <c r="EJ322" s="50"/>
      <c r="EK322" s="50"/>
      <c r="EL322" s="50"/>
      <c r="EM322" s="50"/>
      <c r="EN322" s="50"/>
      <c r="EO322" s="50"/>
      <c r="EP322" s="50"/>
      <c r="EQ322" s="50"/>
      <c r="ER322" s="50"/>
      <c r="ES322" s="50"/>
      <c r="ET322" s="50"/>
      <c r="EU322" s="50"/>
      <c r="EV322" s="50"/>
      <c r="EW322" s="50"/>
      <c r="EX322" s="50"/>
      <c r="EY322" s="50"/>
      <c r="EZ322" s="50"/>
      <c r="FA322" s="50"/>
      <c r="FB322" s="50"/>
      <c r="FC322" s="50"/>
      <c r="FD322" s="50"/>
      <c r="FE322" s="50"/>
      <c r="FF322" s="50"/>
      <c r="FG322" s="50"/>
      <c r="FH322" s="50"/>
      <c r="FI322" s="50"/>
      <c r="FJ322" s="50"/>
      <c r="FK322" s="50"/>
      <c r="FL322" s="50"/>
      <c r="FM322" s="50"/>
      <c r="FN322" s="50"/>
      <c r="FO322" s="50"/>
      <c r="FP322" s="50"/>
      <c r="FQ322" s="50"/>
      <c r="FR322" s="50"/>
      <c r="FS322" s="50"/>
      <c r="FT322" s="50"/>
      <c r="FU322" s="50"/>
      <c r="FV322" s="50"/>
      <c r="FW322" s="50"/>
      <c r="FX322" s="50"/>
      <c r="FY322" s="50"/>
      <c r="FZ322" s="50"/>
      <c r="GA322" s="50"/>
      <c r="GB322" s="50"/>
      <c r="GC322" s="50"/>
      <c r="GD322" s="50"/>
      <c r="GE322" s="50"/>
      <c r="GF322" s="50"/>
      <c r="GG322" s="50"/>
      <c r="GH322" s="50"/>
      <c r="GI322" s="50"/>
      <c r="GJ322" s="50"/>
      <c r="GK322" s="50"/>
      <c r="GL322" s="50"/>
      <c r="GM322" s="50"/>
      <c r="GN322" s="50"/>
      <c r="GO322" s="50"/>
      <c r="GP322" s="50"/>
      <c r="GQ322" s="50"/>
      <c r="GR322" s="50"/>
      <c r="GS322" s="50"/>
      <c r="GT322" s="50"/>
      <c r="GU322" s="50"/>
      <c r="GV322" s="50"/>
      <c r="GW322" s="50"/>
      <c r="GX322" s="50"/>
      <c r="GY322" s="50"/>
      <c r="GZ322" s="50"/>
      <c r="HA322" s="50"/>
      <c r="HB322" s="50"/>
      <c r="HC322" s="50"/>
      <c r="HD322" s="50"/>
      <c r="HE322" s="50"/>
      <c r="HF322" s="50"/>
      <c r="HG322" s="50"/>
      <c r="HH322" s="50"/>
      <c r="HI322" s="50"/>
      <c r="HJ322" s="50"/>
      <c r="HK322" s="50"/>
      <c r="HL322" s="50"/>
      <c r="HM322" s="50"/>
      <c r="HN322" s="50"/>
      <c r="HO322" s="50"/>
      <c r="HP322" s="50"/>
      <c r="HQ322" s="50"/>
      <c r="HR322" s="50"/>
      <c r="HS322" s="50"/>
      <c r="HT322" s="50"/>
      <c r="HU322" s="50"/>
      <c r="HV322" s="50"/>
      <c r="HW322" s="50"/>
    </row>
    <row r="323" spans="1:231" ht="41.25" customHeight="1" x14ac:dyDescent="0.2">
      <c r="A323" s="37" t="s">
        <v>436</v>
      </c>
      <c r="B323" s="38"/>
      <c r="C323" s="18" t="s">
        <v>166</v>
      </c>
      <c r="D323" s="19">
        <f>D324</f>
        <v>638.84699999999998</v>
      </c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I323" s="70"/>
      <c r="AJ323" s="70"/>
      <c r="AK323" s="70"/>
      <c r="AL323" s="70"/>
      <c r="AM323" s="70"/>
      <c r="AN323" s="70"/>
      <c r="AO323" s="70"/>
      <c r="AP323" s="70"/>
      <c r="AQ323" s="70"/>
      <c r="AR323" s="70"/>
      <c r="AS323" s="70"/>
      <c r="AT323" s="70"/>
      <c r="AU323" s="70"/>
      <c r="AV323" s="70"/>
      <c r="AW323" s="70"/>
      <c r="AX323" s="70"/>
      <c r="AY323" s="70"/>
      <c r="AZ323" s="70"/>
      <c r="BA323" s="70"/>
      <c r="BB323" s="70"/>
      <c r="BC323" s="70"/>
      <c r="BD323" s="70"/>
      <c r="BE323" s="70"/>
      <c r="BF323" s="70"/>
      <c r="BG323" s="70"/>
      <c r="BH323" s="70"/>
      <c r="BI323" s="70"/>
      <c r="BJ323" s="70"/>
      <c r="BK323" s="70"/>
      <c r="BL323" s="70"/>
      <c r="BM323" s="70"/>
      <c r="BN323" s="70"/>
      <c r="BO323" s="70"/>
      <c r="BP323" s="70"/>
      <c r="BQ323" s="70"/>
      <c r="BR323" s="70"/>
      <c r="BS323" s="70"/>
      <c r="BT323" s="70"/>
      <c r="BU323" s="70"/>
      <c r="BV323" s="70"/>
      <c r="BW323" s="70"/>
      <c r="BX323" s="70"/>
      <c r="BY323" s="70"/>
      <c r="BZ323" s="70"/>
      <c r="CA323" s="70"/>
      <c r="CB323" s="70"/>
      <c r="CC323" s="70"/>
      <c r="CD323" s="70"/>
      <c r="CE323" s="70"/>
      <c r="CF323" s="70"/>
      <c r="CG323" s="70"/>
      <c r="CH323" s="70"/>
      <c r="CI323" s="70"/>
      <c r="CJ323" s="70"/>
      <c r="CK323" s="70"/>
      <c r="CL323" s="70"/>
      <c r="CM323" s="70"/>
      <c r="CN323" s="70"/>
      <c r="CO323" s="70"/>
      <c r="CP323" s="70"/>
      <c r="CQ323" s="70"/>
      <c r="CR323" s="70"/>
      <c r="CS323" s="70"/>
      <c r="CT323" s="70"/>
      <c r="CU323" s="70"/>
      <c r="CV323" s="70"/>
      <c r="CW323" s="70"/>
      <c r="CX323" s="70"/>
      <c r="CY323" s="70"/>
      <c r="CZ323" s="70"/>
      <c r="DA323" s="70"/>
      <c r="DB323" s="70"/>
      <c r="DC323" s="70"/>
      <c r="DD323" s="70"/>
      <c r="DE323" s="70"/>
      <c r="DF323" s="70"/>
      <c r="DG323" s="70"/>
      <c r="DH323" s="70"/>
      <c r="DI323" s="70"/>
      <c r="DJ323" s="70"/>
      <c r="DK323" s="70"/>
      <c r="DL323" s="70"/>
      <c r="DM323" s="70"/>
      <c r="DN323" s="70"/>
      <c r="DO323" s="70"/>
      <c r="DP323" s="70"/>
      <c r="DQ323" s="70"/>
      <c r="DR323" s="70"/>
      <c r="DS323" s="70"/>
      <c r="DT323" s="70"/>
      <c r="DU323" s="70"/>
      <c r="DV323" s="70"/>
      <c r="DW323" s="70"/>
      <c r="DX323" s="70"/>
      <c r="DY323" s="70"/>
      <c r="DZ323" s="70"/>
      <c r="EA323" s="70"/>
      <c r="EB323" s="70"/>
      <c r="EC323" s="70"/>
      <c r="ED323" s="70"/>
      <c r="EE323" s="70"/>
      <c r="EF323" s="70"/>
      <c r="EG323" s="70"/>
      <c r="EH323" s="70"/>
      <c r="EI323" s="70"/>
      <c r="EJ323" s="70"/>
      <c r="EK323" s="70"/>
      <c r="EL323" s="70"/>
      <c r="EM323" s="70"/>
      <c r="EN323" s="70"/>
      <c r="EO323" s="70"/>
      <c r="EP323" s="70"/>
      <c r="EQ323" s="70"/>
      <c r="ER323" s="70"/>
      <c r="ES323" s="70"/>
      <c r="ET323" s="70"/>
      <c r="EU323" s="70"/>
      <c r="EV323" s="70"/>
      <c r="EW323" s="70"/>
      <c r="EX323" s="70"/>
      <c r="EY323" s="70"/>
      <c r="EZ323" s="70"/>
      <c r="FA323" s="70"/>
      <c r="FB323" s="70"/>
      <c r="FC323" s="70"/>
      <c r="FD323" s="70"/>
      <c r="FE323" s="70"/>
      <c r="FF323" s="70"/>
      <c r="FG323" s="70"/>
      <c r="FH323" s="70"/>
      <c r="FI323" s="70"/>
      <c r="FJ323" s="70"/>
      <c r="FK323" s="70"/>
      <c r="FL323" s="70"/>
      <c r="FM323" s="70"/>
      <c r="FN323" s="70"/>
      <c r="FO323" s="70"/>
      <c r="FP323" s="70"/>
      <c r="FQ323" s="70"/>
      <c r="FR323" s="70"/>
      <c r="FS323" s="70"/>
      <c r="FT323" s="70"/>
      <c r="FU323" s="70"/>
      <c r="FV323" s="70"/>
      <c r="FW323" s="70"/>
      <c r="FX323" s="70"/>
      <c r="FY323" s="70"/>
      <c r="FZ323" s="70"/>
      <c r="GA323" s="70"/>
      <c r="GB323" s="70"/>
      <c r="GC323" s="70"/>
      <c r="GD323" s="70"/>
      <c r="GE323" s="70"/>
      <c r="GF323" s="70"/>
      <c r="GG323" s="70"/>
      <c r="GH323" s="70"/>
      <c r="GI323" s="70"/>
      <c r="GJ323" s="70"/>
      <c r="GK323" s="70"/>
      <c r="GL323" s="70"/>
      <c r="GM323" s="70"/>
      <c r="GN323" s="70"/>
      <c r="GO323" s="70"/>
      <c r="GP323" s="70"/>
      <c r="GQ323" s="70"/>
      <c r="GR323" s="70"/>
      <c r="GS323" s="70"/>
      <c r="GT323" s="70"/>
      <c r="GU323" s="70"/>
      <c r="GV323" s="70"/>
      <c r="GW323" s="70"/>
      <c r="GX323" s="70"/>
      <c r="GY323" s="70"/>
      <c r="GZ323" s="70"/>
      <c r="HA323" s="70"/>
      <c r="HB323" s="70"/>
      <c r="HC323" s="70"/>
      <c r="HD323" s="70"/>
      <c r="HE323" s="70"/>
      <c r="HF323" s="70"/>
      <c r="HG323" s="70"/>
      <c r="HH323" s="70"/>
      <c r="HI323" s="70"/>
      <c r="HJ323" s="70"/>
      <c r="HK323" s="70"/>
      <c r="HL323" s="70"/>
      <c r="HM323" s="70"/>
      <c r="HN323" s="70"/>
      <c r="HO323" s="70"/>
      <c r="HP323" s="70"/>
      <c r="HQ323" s="70"/>
      <c r="HR323" s="70"/>
      <c r="HS323" s="70"/>
      <c r="HT323" s="70"/>
      <c r="HU323" s="70"/>
      <c r="HV323" s="70"/>
      <c r="HW323" s="70"/>
    </row>
    <row r="324" spans="1:231" ht="42.75" customHeight="1" x14ac:dyDescent="0.2">
      <c r="A324" s="37" t="s">
        <v>437</v>
      </c>
      <c r="B324" s="38"/>
      <c r="C324" s="18" t="s">
        <v>167</v>
      </c>
      <c r="D324" s="19">
        <f>D325</f>
        <v>638.84699999999998</v>
      </c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  <c r="AB324" s="70"/>
      <c r="AC324" s="70"/>
      <c r="AD324" s="70"/>
      <c r="AE324" s="70"/>
      <c r="AF324" s="70"/>
      <c r="AG324" s="70"/>
      <c r="AH324" s="70"/>
      <c r="AI324" s="70"/>
      <c r="AJ324" s="70"/>
      <c r="AK324" s="70"/>
      <c r="AL324" s="70"/>
      <c r="AM324" s="70"/>
      <c r="AN324" s="70"/>
      <c r="AO324" s="70"/>
      <c r="AP324" s="70"/>
      <c r="AQ324" s="70"/>
      <c r="AR324" s="70"/>
      <c r="AS324" s="70"/>
      <c r="AT324" s="70"/>
      <c r="AU324" s="70"/>
      <c r="AV324" s="70"/>
      <c r="AW324" s="70"/>
      <c r="AX324" s="70"/>
      <c r="AY324" s="70"/>
      <c r="AZ324" s="70"/>
      <c r="BA324" s="70"/>
      <c r="BB324" s="70"/>
      <c r="BC324" s="70"/>
      <c r="BD324" s="70"/>
      <c r="BE324" s="70"/>
      <c r="BF324" s="70"/>
      <c r="BG324" s="70"/>
      <c r="BH324" s="70"/>
      <c r="BI324" s="70"/>
      <c r="BJ324" s="70"/>
      <c r="BK324" s="70"/>
      <c r="BL324" s="70"/>
      <c r="BM324" s="70"/>
      <c r="BN324" s="70"/>
      <c r="BO324" s="70"/>
      <c r="BP324" s="70"/>
      <c r="BQ324" s="70"/>
      <c r="BR324" s="70"/>
      <c r="BS324" s="70"/>
      <c r="BT324" s="70"/>
      <c r="BU324" s="70"/>
      <c r="BV324" s="70"/>
      <c r="BW324" s="70"/>
      <c r="BX324" s="70"/>
      <c r="BY324" s="70"/>
      <c r="BZ324" s="70"/>
      <c r="CA324" s="70"/>
      <c r="CB324" s="70"/>
      <c r="CC324" s="70"/>
      <c r="CD324" s="70"/>
      <c r="CE324" s="70"/>
      <c r="CF324" s="70"/>
      <c r="CG324" s="70"/>
      <c r="CH324" s="70"/>
      <c r="CI324" s="70"/>
      <c r="CJ324" s="70"/>
      <c r="CK324" s="70"/>
      <c r="CL324" s="70"/>
      <c r="CM324" s="70"/>
      <c r="CN324" s="70"/>
      <c r="CO324" s="70"/>
      <c r="CP324" s="70"/>
      <c r="CQ324" s="70"/>
      <c r="CR324" s="70"/>
      <c r="CS324" s="70"/>
      <c r="CT324" s="70"/>
      <c r="CU324" s="70"/>
      <c r="CV324" s="70"/>
      <c r="CW324" s="70"/>
      <c r="CX324" s="70"/>
      <c r="CY324" s="70"/>
      <c r="CZ324" s="70"/>
      <c r="DA324" s="70"/>
      <c r="DB324" s="70"/>
      <c r="DC324" s="70"/>
      <c r="DD324" s="70"/>
      <c r="DE324" s="70"/>
      <c r="DF324" s="70"/>
      <c r="DG324" s="70"/>
      <c r="DH324" s="70"/>
      <c r="DI324" s="70"/>
      <c r="DJ324" s="70"/>
      <c r="DK324" s="70"/>
      <c r="DL324" s="70"/>
      <c r="DM324" s="70"/>
      <c r="DN324" s="70"/>
      <c r="DO324" s="70"/>
      <c r="DP324" s="70"/>
      <c r="DQ324" s="70"/>
      <c r="DR324" s="70"/>
      <c r="DS324" s="70"/>
      <c r="DT324" s="70"/>
      <c r="DU324" s="70"/>
      <c r="DV324" s="70"/>
      <c r="DW324" s="70"/>
      <c r="DX324" s="70"/>
      <c r="DY324" s="70"/>
      <c r="DZ324" s="70"/>
      <c r="EA324" s="70"/>
      <c r="EB324" s="70"/>
      <c r="EC324" s="70"/>
      <c r="ED324" s="70"/>
      <c r="EE324" s="70"/>
      <c r="EF324" s="70"/>
      <c r="EG324" s="70"/>
      <c r="EH324" s="70"/>
      <c r="EI324" s="70"/>
      <c r="EJ324" s="70"/>
      <c r="EK324" s="70"/>
      <c r="EL324" s="70"/>
      <c r="EM324" s="70"/>
      <c r="EN324" s="70"/>
      <c r="EO324" s="70"/>
      <c r="EP324" s="70"/>
      <c r="EQ324" s="70"/>
      <c r="ER324" s="70"/>
      <c r="ES324" s="70"/>
      <c r="ET324" s="70"/>
      <c r="EU324" s="70"/>
      <c r="EV324" s="70"/>
      <c r="EW324" s="70"/>
      <c r="EX324" s="70"/>
      <c r="EY324" s="70"/>
      <c r="EZ324" s="70"/>
      <c r="FA324" s="70"/>
      <c r="FB324" s="70"/>
      <c r="FC324" s="70"/>
      <c r="FD324" s="70"/>
      <c r="FE324" s="70"/>
      <c r="FF324" s="70"/>
      <c r="FG324" s="70"/>
      <c r="FH324" s="70"/>
      <c r="FI324" s="70"/>
      <c r="FJ324" s="70"/>
      <c r="FK324" s="70"/>
      <c r="FL324" s="70"/>
      <c r="FM324" s="70"/>
      <c r="FN324" s="70"/>
      <c r="FO324" s="70"/>
      <c r="FP324" s="70"/>
      <c r="FQ324" s="70"/>
      <c r="FR324" s="70"/>
      <c r="FS324" s="70"/>
      <c r="FT324" s="70"/>
      <c r="FU324" s="70"/>
      <c r="FV324" s="70"/>
      <c r="FW324" s="70"/>
      <c r="FX324" s="70"/>
      <c r="FY324" s="70"/>
      <c r="FZ324" s="70"/>
      <c r="GA324" s="70"/>
      <c r="GB324" s="70"/>
      <c r="GC324" s="70"/>
      <c r="GD324" s="70"/>
      <c r="GE324" s="70"/>
      <c r="GF324" s="70"/>
      <c r="GG324" s="70"/>
      <c r="GH324" s="70"/>
      <c r="GI324" s="70"/>
      <c r="GJ324" s="70"/>
      <c r="GK324" s="70"/>
      <c r="GL324" s="70"/>
      <c r="GM324" s="70"/>
      <c r="GN324" s="70"/>
      <c r="GO324" s="70"/>
      <c r="GP324" s="70"/>
      <c r="GQ324" s="70"/>
      <c r="GR324" s="70"/>
      <c r="GS324" s="70"/>
      <c r="GT324" s="70"/>
      <c r="GU324" s="70"/>
      <c r="GV324" s="70"/>
      <c r="GW324" s="70"/>
      <c r="GX324" s="70"/>
      <c r="GY324" s="70"/>
      <c r="GZ324" s="70"/>
      <c r="HA324" s="70"/>
      <c r="HB324" s="70"/>
      <c r="HC324" s="70"/>
      <c r="HD324" s="70"/>
      <c r="HE324" s="70"/>
      <c r="HF324" s="70"/>
      <c r="HG324" s="70"/>
      <c r="HH324" s="70"/>
      <c r="HI324" s="70"/>
      <c r="HJ324" s="70"/>
      <c r="HK324" s="70"/>
      <c r="HL324" s="70"/>
      <c r="HM324" s="70"/>
      <c r="HN324" s="70"/>
      <c r="HO324" s="70"/>
      <c r="HP324" s="70"/>
      <c r="HQ324" s="70"/>
      <c r="HR324" s="70"/>
      <c r="HS324" s="70"/>
      <c r="HT324" s="70"/>
      <c r="HU324" s="70"/>
      <c r="HV324" s="70"/>
      <c r="HW324" s="70"/>
    </row>
    <row r="325" spans="1:231" ht="28.5" customHeight="1" x14ac:dyDescent="0.2">
      <c r="A325" s="37" t="s">
        <v>438</v>
      </c>
      <c r="B325" s="38"/>
      <c r="C325" s="18" t="s">
        <v>168</v>
      </c>
      <c r="D325" s="19">
        <f>D326</f>
        <v>638.84699999999998</v>
      </c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  <c r="AO325" s="64"/>
      <c r="AP325" s="64"/>
      <c r="AQ325" s="64"/>
      <c r="AR325" s="64"/>
      <c r="AS325" s="64"/>
      <c r="AT325" s="64"/>
      <c r="AU325" s="64"/>
      <c r="AV325" s="64"/>
      <c r="AW325" s="64"/>
      <c r="AX325" s="64"/>
      <c r="AY325" s="64"/>
      <c r="AZ325" s="64"/>
      <c r="BA325" s="64"/>
      <c r="BB325" s="64"/>
      <c r="BC325" s="64"/>
      <c r="BD325" s="64"/>
      <c r="BE325" s="64"/>
      <c r="BF325" s="64"/>
      <c r="BG325" s="64"/>
      <c r="BH325" s="64"/>
      <c r="BI325" s="64"/>
      <c r="BJ325" s="64"/>
      <c r="BK325" s="64"/>
      <c r="BL325" s="64"/>
      <c r="BM325" s="64"/>
      <c r="BN325" s="64"/>
      <c r="BO325" s="64"/>
      <c r="BP325" s="64"/>
      <c r="BQ325" s="64"/>
      <c r="BR325" s="64"/>
      <c r="BS325" s="64"/>
      <c r="BT325" s="64"/>
      <c r="BU325" s="64"/>
      <c r="BV325" s="64"/>
      <c r="BW325" s="64"/>
      <c r="BX325" s="64"/>
      <c r="BY325" s="64"/>
      <c r="BZ325" s="64"/>
      <c r="CA325" s="64"/>
      <c r="CB325" s="64"/>
      <c r="CC325" s="64"/>
      <c r="CD325" s="64"/>
      <c r="CE325" s="64"/>
      <c r="CF325" s="64"/>
      <c r="CG325" s="64"/>
      <c r="CH325" s="64"/>
      <c r="CI325" s="64"/>
      <c r="CJ325" s="64"/>
      <c r="CK325" s="64"/>
      <c r="CL325" s="64"/>
      <c r="CM325" s="64"/>
      <c r="CN325" s="64"/>
      <c r="CO325" s="64"/>
      <c r="CP325" s="64"/>
      <c r="CQ325" s="64"/>
      <c r="CR325" s="64"/>
      <c r="CS325" s="64"/>
      <c r="CT325" s="64"/>
      <c r="CU325" s="64"/>
      <c r="CV325" s="64"/>
      <c r="CW325" s="64"/>
      <c r="CX325" s="64"/>
      <c r="CY325" s="64"/>
      <c r="CZ325" s="64"/>
      <c r="DA325" s="64"/>
      <c r="DB325" s="64"/>
      <c r="DC325" s="64"/>
      <c r="DD325" s="64"/>
      <c r="DE325" s="64"/>
      <c r="DF325" s="64"/>
      <c r="DG325" s="64"/>
      <c r="DH325" s="64"/>
      <c r="DI325" s="64"/>
      <c r="DJ325" s="64"/>
      <c r="DK325" s="64"/>
      <c r="DL325" s="64"/>
      <c r="DM325" s="64"/>
      <c r="DN325" s="64"/>
      <c r="DO325" s="64"/>
      <c r="DP325" s="64"/>
      <c r="DQ325" s="64"/>
      <c r="DR325" s="64"/>
      <c r="DS325" s="64"/>
      <c r="DT325" s="64"/>
      <c r="DU325" s="64"/>
      <c r="DV325" s="64"/>
      <c r="DW325" s="64"/>
      <c r="DX325" s="64"/>
      <c r="DY325" s="64"/>
      <c r="DZ325" s="64"/>
      <c r="EA325" s="64"/>
      <c r="EB325" s="64"/>
      <c r="EC325" s="64"/>
      <c r="ED325" s="64"/>
      <c r="EE325" s="64"/>
      <c r="EF325" s="64"/>
      <c r="EG325" s="64"/>
      <c r="EH325" s="64"/>
      <c r="EI325" s="64"/>
      <c r="EJ325" s="64"/>
      <c r="EK325" s="64"/>
      <c r="EL325" s="64"/>
      <c r="EM325" s="64"/>
      <c r="EN325" s="64"/>
      <c r="EO325" s="64"/>
      <c r="EP325" s="64"/>
      <c r="EQ325" s="64"/>
      <c r="ER325" s="64"/>
      <c r="ES325" s="64"/>
      <c r="ET325" s="64"/>
      <c r="EU325" s="64"/>
      <c r="EV325" s="64"/>
      <c r="EW325" s="64"/>
      <c r="EX325" s="64"/>
      <c r="EY325" s="64"/>
      <c r="EZ325" s="64"/>
      <c r="FA325" s="64"/>
      <c r="FB325" s="64"/>
      <c r="FC325" s="64"/>
      <c r="FD325" s="64"/>
      <c r="FE325" s="64"/>
      <c r="FF325" s="64"/>
      <c r="FG325" s="64"/>
      <c r="FH325" s="64"/>
      <c r="FI325" s="64"/>
      <c r="FJ325" s="64"/>
      <c r="FK325" s="64"/>
      <c r="FL325" s="64"/>
      <c r="FM325" s="64"/>
      <c r="FN325" s="64"/>
      <c r="FO325" s="64"/>
      <c r="FP325" s="64"/>
      <c r="FQ325" s="64"/>
      <c r="FR325" s="64"/>
      <c r="FS325" s="64"/>
      <c r="FT325" s="64"/>
      <c r="FU325" s="64"/>
      <c r="FV325" s="64"/>
      <c r="FW325" s="64"/>
      <c r="FX325" s="64"/>
      <c r="FY325" s="64"/>
      <c r="FZ325" s="64"/>
      <c r="GA325" s="64"/>
      <c r="GB325" s="64"/>
      <c r="GC325" s="64"/>
      <c r="GD325" s="64"/>
      <c r="GE325" s="64"/>
      <c r="GF325" s="64"/>
      <c r="GG325" s="64"/>
      <c r="GH325" s="64"/>
      <c r="GI325" s="64"/>
      <c r="GJ325" s="64"/>
      <c r="GK325" s="64"/>
      <c r="GL325" s="64"/>
      <c r="GM325" s="64"/>
      <c r="GN325" s="64"/>
      <c r="GO325" s="64"/>
      <c r="GP325" s="64"/>
      <c r="GQ325" s="64"/>
      <c r="GR325" s="64"/>
      <c r="GS325" s="64"/>
      <c r="GT325" s="64"/>
      <c r="GU325" s="64"/>
      <c r="GV325" s="64"/>
      <c r="GW325" s="64"/>
      <c r="GX325" s="64"/>
      <c r="GY325" s="64"/>
      <c r="GZ325" s="64"/>
      <c r="HA325" s="64"/>
      <c r="HB325" s="64"/>
      <c r="HC325" s="64"/>
      <c r="HD325" s="64"/>
      <c r="HE325" s="64"/>
      <c r="HF325" s="64"/>
      <c r="HG325" s="64"/>
      <c r="HH325" s="64"/>
      <c r="HI325" s="64"/>
      <c r="HJ325" s="64"/>
      <c r="HK325" s="64"/>
      <c r="HL325" s="64"/>
      <c r="HM325" s="64"/>
      <c r="HN325" s="64"/>
      <c r="HO325" s="64"/>
      <c r="HP325" s="64"/>
      <c r="HQ325" s="64"/>
      <c r="HR325" s="64"/>
      <c r="HS325" s="64"/>
      <c r="HT325" s="64"/>
      <c r="HU325" s="64"/>
      <c r="HV325" s="64"/>
      <c r="HW325" s="64"/>
    </row>
    <row r="326" spans="1:231" ht="29.25" customHeight="1" x14ac:dyDescent="0.2">
      <c r="A326" s="37"/>
      <c r="B326" s="25" t="s">
        <v>285</v>
      </c>
      <c r="C326" s="26" t="s">
        <v>286</v>
      </c>
      <c r="D326" s="19">
        <v>638.84699999999998</v>
      </c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65"/>
      <c r="AZ326" s="65"/>
      <c r="BA326" s="65"/>
      <c r="BB326" s="65"/>
      <c r="BC326" s="65"/>
      <c r="BD326" s="65"/>
      <c r="BE326" s="65"/>
      <c r="BF326" s="65"/>
      <c r="BG326" s="65"/>
      <c r="BH326" s="65"/>
      <c r="BI326" s="65"/>
      <c r="BJ326" s="65"/>
      <c r="BK326" s="65"/>
      <c r="BL326" s="65"/>
      <c r="BM326" s="65"/>
      <c r="BN326" s="65"/>
      <c r="BO326" s="65"/>
      <c r="BP326" s="65"/>
      <c r="BQ326" s="65"/>
      <c r="BR326" s="65"/>
      <c r="BS326" s="65"/>
      <c r="BT326" s="65"/>
      <c r="BU326" s="65"/>
      <c r="BV326" s="65"/>
      <c r="BW326" s="65"/>
      <c r="BX326" s="65"/>
      <c r="BY326" s="65"/>
      <c r="BZ326" s="65"/>
      <c r="CA326" s="65"/>
      <c r="CB326" s="65"/>
      <c r="CC326" s="65"/>
      <c r="CD326" s="65"/>
      <c r="CE326" s="65"/>
      <c r="CF326" s="65"/>
      <c r="CG326" s="65"/>
      <c r="CH326" s="65"/>
      <c r="CI326" s="65"/>
      <c r="CJ326" s="65"/>
      <c r="CK326" s="65"/>
      <c r="CL326" s="65"/>
      <c r="CM326" s="65"/>
      <c r="CN326" s="65"/>
      <c r="CO326" s="65"/>
      <c r="CP326" s="65"/>
      <c r="CQ326" s="65"/>
      <c r="CR326" s="65"/>
      <c r="CS326" s="65"/>
      <c r="CT326" s="65"/>
      <c r="CU326" s="65"/>
      <c r="CV326" s="65"/>
      <c r="CW326" s="65"/>
      <c r="CX326" s="65"/>
      <c r="CY326" s="65"/>
      <c r="CZ326" s="65"/>
      <c r="DA326" s="65"/>
      <c r="DB326" s="65"/>
      <c r="DC326" s="65"/>
      <c r="DD326" s="65"/>
      <c r="DE326" s="65"/>
      <c r="DF326" s="65"/>
      <c r="DG326" s="65"/>
      <c r="DH326" s="65"/>
      <c r="DI326" s="65"/>
      <c r="DJ326" s="65"/>
      <c r="DK326" s="65"/>
      <c r="DL326" s="65"/>
      <c r="DM326" s="65"/>
      <c r="DN326" s="65"/>
      <c r="DO326" s="65"/>
      <c r="DP326" s="65"/>
      <c r="DQ326" s="65"/>
      <c r="DR326" s="65"/>
      <c r="DS326" s="65"/>
      <c r="DT326" s="65"/>
      <c r="DU326" s="65"/>
      <c r="DV326" s="65"/>
      <c r="DW326" s="65"/>
      <c r="DX326" s="65"/>
      <c r="DY326" s="65"/>
      <c r="DZ326" s="65"/>
      <c r="EA326" s="65"/>
      <c r="EB326" s="65"/>
      <c r="EC326" s="65"/>
      <c r="ED326" s="65"/>
      <c r="EE326" s="65"/>
      <c r="EF326" s="65"/>
      <c r="EG326" s="65"/>
      <c r="EH326" s="65"/>
      <c r="EI326" s="65"/>
      <c r="EJ326" s="65"/>
      <c r="EK326" s="65"/>
      <c r="EL326" s="65"/>
      <c r="EM326" s="65"/>
      <c r="EN326" s="65"/>
      <c r="EO326" s="65"/>
      <c r="EP326" s="65"/>
      <c r="EQ326" s="65"/>
      <c r="ER326" s="65"/>
      <c r="ES326" s="65"/>
      <c r="ET326" s="65"/>
      <c r="EU326" s="65"/>
      <c r="EV326" s="65"/>
      <c r="EW326" s="65"/>
      <c r="EX326" s="65"/>
      <c r="EY326" s="65"/>
      <c r="EZ326" s="65"/>
      <c r="FA326" s="65"/>
      <c r="FB326" s="65"/>
      <c r="FC326" s="65"/>
      <c r="FD326" s="65"/>
      <c r="FE326" s="65"/>
      <c r="FF326" s="65"/>
      <c r="FG326" s="65"/>
      <c r="FH326" s="65"/>
      <c r="FI326" s="65"/>
      <c r="FJ326" s="65"/>
      <c r="FK326" s="65"/>
      <c r="FL326" s="65"/>
      <c r="FM326" s="65"/>
      <c r="FN326" s="65"/>
      <c r="FO326" s="65"/>
      <c r="FP326" s="65"/>
      <c r="FQ326" s="65"/>
      <c r="FR326" s="65"/>
      <c r="FS326" s="65"/>
      <c r="FT326" s="65"/>
      <c r="FU326" s="65"/>
      <c r="FV326" s="65"/>
      <c r="FW326" s="65"/>
      <c r="FX326" s="65"/>
      <c r="FY326" s="65"/>
      <c r="FZ326" s="65"/>
      <c r="GA326" s="65"/>
      <c r="GB326" s="65"/>
      <c r="GC326" s="65"/>
      <c r="GD326" s="65"/>
      <c r="GE326" s="65"/>
      <c r="GF326" s="65"/>
      <c r="GG326" s="65"/>
      <c r="GH326" s="65"/>
      <c r="GI326" s="65"/>
      <c r="GJ326" s="65"/>
      <c r="GK326" s="65"/>
      <c r="GL326" s="65"/>
      <c r="GM326" s="65"/>
      <c r="GN326" s="65"/>
      <c r="GO326" s="65"/>
      <c r="GP326" s="65"/>
      <c r="GQ326" s="65"/>
      <c r="GR326" s="65"/>
      <c r="GS326" s="65"/>
      <c r="GT326" s="65"/>
      <c r="GU326" s="65"/>
      <c r="GV326" s="65"/>
      <c r="GW326" s="65"/>
      <c r="GX326" s="65"/>
      <c r="GY326" s="65"/>
      <c r="GZ326" s="65"/>
      <c r="HA326" s="65"/>
      <c r="HB326" s="65"/>
      <c r="HC326" s="65"/>
      <c r="HD326" s="65"/>
      <c r="HE326" s="65"/>
      <c r="HF326" s="65"/>
      <c r="HG326" s="65"/>
      <c r="HH326" s="65"/>
      <c r="HI326" s="65"/>
      <c r="HJ326" s="65"/>
      <c r="HK326" s="65"/>
      <c r="HL326" s="65"/>
      <c r="HM326" s="65"/>
      <c r="HN326" s="65"/>
      <c r="HO326" s="65"/>
      <c r="HP326" s="65"/>
      <c r="HQ326" s="65"/>
      <c r="HR326" s="65"/>
      <c r="HS326" s="65"/>
      <c r="HT326" s="65"/>
      <c r="HU326" s="65"/>
      <c r="HV326" s="65"/>
      <c r="HW326" s="65"/>
    </row>
    <row r="327" spans="1:231" ht="27" customHeight="1" x14ac:dyDescent="0.2">
      <c r="A327" s="37" t="s">
        <v>439</v>
      </c>
      <c r="B327" s="38"/>
      <c r="C327" s="18" t="s">
        <v>169</v>
      </c>
      <c r="D327" s="19">
        <f>D328</f>
        <v>98</v>
      </c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  <c r="AL327" s="70"/>
      <c r="AM327" s="70"/>
      <c r="AN327" s="70"/>
      <c r="AO327" s="70"/>
      <c r="AP327" s="70"/>
      <c r="AQ327" s="70"/>
      <c r="AR327" s="70"/>
      <c r="AS327" s="70"/>
      <c r="AT327" s="70"/>
      <c r="AU327" s="70"/>
      <c r="AV327" s="70"/>
      <c r="AW327" s="70"/>
      <c r="AX327" s="70"/>
      <c r="AY327" s="70"/>
      <c r="AZ327" s="70"/>
      <c r="BA327" s="70"/>
      <c r="BB327" s="70"/>
      <c r="BC327" s="70"/>
      <c r="BD327" s="70"/>
      <c r="BE327" s="70"/>
      <c r="BF327" s="70"/>
      <c r="BG327" s="70"/>
      <c r="BH327" s="70"/>
      <c r="BI327" s="70"/>
      <c r="BJ327" s="70"/>
      <c r="BK327" s="70"/>
      <c r="BL327" s="70"/>
      <c r="BM327" s="70"/>
      <c r="BN327" s="70"/>
      <c r="BO327" s="70"/>
      <c r="BP327" s="70"/>
      <c r="BQ327" s="70"/>
      <c r="BR327" s="70"/>
      <c r="BS327" s="70"/>
      <c r="BT327" s="70"/>
      <c r="BU327" s="70"/>
      <c r="BV327" s="70"/>
      <c r="BW327" s="70"/>
      <c r="BX327" s="70"/>
      <c r="BY327" s="70"/>
      <c r="BZ327" s="70"/>
      <c r="CA327" s="70"/>
      <c r="CB327" s="70"/>
      <c r="CC327" s="70"/>
      <c r="CD327" s="70"/>
      <c r="CE327" s="70"/>
      <c r="CF327" s="70"/>
      <c r="CG327" s="70"/>
      <c r="CH327" s="70"/>
      <c r="CI327" s="70"/>
      <c r="CJ327" s="70"/>
      <c r="CK327" s="70"/>
      <c r="CL327" s="70"/>
      <c r="CM327" s="70"/>
      <c r="CN327" s="70"/>
      <c r="CO327" s="70"/>
      <c r="CP327" s="70"/>
      <c r="CQ327" s="70"/>
      <c r="CR327" s="70"/>
      <c r="CS327" s="70"/>
      <c r="CT327" s="70"/>
      <c r="CU327" s="70"/>
      <c r="CV327" s="70"/>
      <c r="CW327" s="70"/>
      <c r="CX327" s="70"/>
      <c r="CY327" s="70"/>
      <c r="CZ327" s="70"/>
      <c r="DA327" s="70"/>
      <c r="DB327" s="70"/>
      <c r="DC327" s="70"/>
      <c r="DD327" s="70"/>
      <c r="DE327" s="70"/>
      <c r="DF327" s="70"/>
      <c r="DG327" s="70"/>
      <c r="DH327" s="70"/>
      <c r="DI327" s="70"/>
      <c r="DJ327" s="70"/>
      <c r="DK327" s="70"/>
      <c r="DL327" s="70"/>
      <c r="DM327" s="70"/>
      <c r="DN327" s="70"/>
      <c r="DO327" s="70"/>
      <c r="DP327" s="70"/>
      <c r="DQ327" s="70"/>
      <c r="DR327" s="70"/>
      <c r="DS327" s="70"/>
      <c r="DT327" s="70"/>
      <c r="DU327" s="70"/>
      <c r="DV327" s="70"/>
      <c r="DW327" s="70"/>
      <c r="DX327" s="70"/>
      <c r="DY327" s="70"/>
      <c r="DZ327" s="70"/>
      <c r="EA327" s="70"/>
      <c r="EB327" s="70"/>
      <c r="EC327" s="70"/>
      <c r="ED327" s="70"/>
      <c r="EE327" s="70"/>
      <c r="EF327" s="70"/>
      <c r="EG327" s="70"/>
      <c r="EH327" s="70"/>
      <c r="EI327" s="70"/>
      <c r="EJ327" s="70"/>
      <c r="EK327" s="70"/>
      <c r="EL327" s="70"/>
      <c r="EM327" s="70"/>
      <c r="EN327" s="70"/>
      <c r="EO327" s="70"/>
      <c r="EP327" s="70"/>
      <c r="EQ327" s="70"/>
      <c r="ER327" s="70"/>
      <c r="ES327" s="70"/>
      <c r="ET327" s="70"/>
      <c r="EU327" s="70"/>
      <c r="EV327" s="70"/>
      <c r="EW327" s="70"/>
      <c r="EX327" s="70"/>
      <c r="EY327" s="70"/>
      <c r="EZ327" s="70"/>
      <c r="FA327" s="70"/>
      <c r="FB327" s="70"/>
      <c r="FC327" s="70"/>
      <c r="FD327" s="70"/>
      <c r="FE327" s="70"/>
      <c r="FF327" s="70"/>
      <c r="FG327" s="70"/>
      <c r="FH327" s="70"/>
      <c r="FI327" s="70"/>
      <c r="FJ327" s="70"/>
      <c r="FK327" s="70"/>
      <c r="FL327" s="70"/>
      <c r="FM327" s="70"/>
      <c r="FN327" s="70"/>
      <c r="FO327" s="70"/>
      <c r="FP327" s="70"/>
      <c r="FQ327" s="70"/>
      <c r="FR327" s="70"/>
      <c r="FS327" s="70"/>
      <c r="FT327" s="70"/>
      <c r="FU327" s="70"/>
      <c r="FV327" s="70"/>
      <c r="FW327" s="70"/>
      <c r="FX327" s="70"/>
      <c r="FY327" s="70"/>
      <c r="FZ327" s="70"/>
      <c r="GA327" s="70"/>
      <c r="GB327" s="70"/>
      <c r="GC327" s="70"/>
      <c r="GD327" s="70"/>
      <c r="GE327" s="70"/>
      <c r="GF327" s="70"/>
      <c r="GG327" s="70"/>
      <c r="GH327" s="70"/>
      <c r="GI327" s="70"/>
      <c r="GJ327" s="70"/>
      <c r="GK327" s="70"/>
      <c r="GL327" s="70"/>
      <c r="GM327" s="70"/>
      <c r="GN327" s="70"/>
      <c r="GO327" s="70"/>
      <c r="GP327" s="70"/>
      <c r="GQ327" s="70"/>
      <c r="GR327" s="70"/>
      <c r="GS327" s="70"/>
      <c r="GT327" s="70"/>
      <c r="GU327" s="70"/>
      <c r="GV327" s="70"/>
      <c r="GW327" s="70"/>
      <c r="GX327" s="70"/>
      <c r="GY327" s="70"/>
      <c r="GZ327" s="70"/>
      <c r="HA327" s="70"/>
      <c r="HB327" s="70"/>
      <c r="HC327" s="70"/>
      <c r="HD327" s="70"/>
      <c r="HE327" s="70"/>
      <c r="HF327" s="70"/>
      <c r="HG327" s="70"/>
      <c r="HH327" s="70"/>
      <c r="HI327" s="70"/>
      <c r="HJ327" s="70"/>
      <c r="HK327" s="70"/>
      <c r="HL327" s="70"/>
      <c r="HM327" s="70"/>
      <c r="HN327" s="70"/>
      <c r="HO327" s="70"/>
      <c r="HP327" s="70"/>
      <c r="HQ327" s="70"/>
      <c r="HR327" s="70"/>
      <c r="HS327" s="70"/>
      <c r="HT327" s="70"/>
      <c r="HU327" s="70"/>
      <c r="HV327" s="70"/>
      <c r="HW327" s="70"/>
    </row>
    <row r="328" spans="1:231" ht="29.25" customHeight="1" x14ac:dyDescent="0.2">
      <c r="A328" s="37" t="s">
        <v>440</v>
      </c>
      <c r="B328" s="38"/>
      <c r="C328" s="18" t="s">
        <v>170</v>
      </c>
      <c r="D328" s="19">
        <f>D329+D331</f>
        <v>98</v>
      </c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70"/>
      <c r="AB328" s="70"/>
      <c r="AC328" s="70"/>
      <c r="AD328" s="70"/>
      <c r="AE328" s="70"/>
      <c r="AF328" s="70"/>
      <c r="AG328" s="70"/>
      <c r="AH328" s="70"/>
      <c r="AI328" s="70"/>
      <c r="AJ328" s="70"/>
      <c r="AK328" s="70"/>
      <c r="AL328" s="70"/>
      <c r="AM328" s="70"/>
      <c r="AN328" s="70"/>
      <c r="AO328" s="70"/>
      <c r="AP328" s="70"/>
      <c r="AQ328" s="70"/>
      <c r="AR328" s="70"/>
      <c r="AS328" s="70"/>
      <c r="AT328" s="70"/>
      <c r="AU328" s="70"/>
      <c r="AV328" s="70"/>
      <c r="AW328" s="70"/>
      <c r="AX328" s="70"/>
      <c r="AY328" s="70"/>
      <c r="AZ328" s="70"/>
      <c r="BA328" s="70"/>
      <c r="BB328" s="70"/>
      <c r="BC328" s="70"/>
      <c r="BD328" s="70"/>
      <c r="BE328" s="70"/>
      <c r="BF328" s="70"/>
      <c r="BG328" s="70"/>
      <c r="BH328" s="70"/>
      <c r="BI328" s="70"/>
      <c r="BJ328" s="70"/>
      <c r="BK328" s="70"/>
      <c r="BL328" s="70"/>
      <c r="BM328" s="70"/>
      <c r="BN328" s="70"/>
      <c r="BO328" s="70"/>
      <c r="BP328" s="70"/>
      <c r="BQ328" s="70"/>
      <c r="BR328" s="70"/>
      <c r="BS328" s="70"/>
      <c r="BT328" s="70"/>
      <c r="BU328" s="70"/>
      <c r="BV328" s="70"/>
      <c r="BW328" s="70"/>
      <c r="BX328" s="70"/>
      <c r="BY328" s="70"/>
      <c r="BZ328" s="70"/>
      <c r="CA328" s="70"/>
      <c r="CB328" s="70"/>
      <c r="CC328" s="70"/>
      <c r="CD328" s="70"/>
      <c r="CE328" s="70"/>
      <c r="CF328" s="70"/>
      <c r="CG328" s="70"/>
      <c r="CH328" s="70"/>
      <c r="CI328" s="70"/>
      <c r="CJ328" s="70"/>
      <c r="CK328" s="70"/>
      <c r="CL328" s="70"/>
      <c r="CM328" s="70"/>
      <c r="CN328" s="70"/>
      <c r="CO328" s="70"/>
      <c r="CP328" s="70"/>
      <c r="CQ328" s="70"/>
      <c r="CR328" s="70"/>
      <c r="CS328" s="70"/>
      <c r="CT328" s="70"/>
      <c r="CU328" s="70"/>
      <c r="CV328" s="70"/>
      <c r="CW328" s="70"/>
      <c r="CX328" s="70"/>
      <c r="CY328" s="70"/>
      <c r="CZ328" s="70"/>
      <c r="DA328" s="70"/>
      <c r="DB328" s="70"/>
      <c r="DC328" s="70"/>
      <c r="DD328" s="70"/>
      <c r="DE328" s="70"/>
      <c r="DF328" s="70"/>
      <c r="DG328" s="70"/>
      <c r="DH328" s="70"/>
      <c r="DI328" s="70"/>
      <c r="DJ328" s="70"/>
      <c r="DK328" s="70"/>
      <c r="DL328" s="70"/>
      <c r="DM328" s="70"/>
      <c r="DN328" s="70"/>
      <c r="DO328" s="70"/>
      <c r="DP328" s="70"/>
      <c r="DQ328" s="70"/>
      <c r="DR328" s="70"/>
      <c r="DS328" s="70"/>
      <c r="DT328" s="70"/>
      <c r="DU328" s="70"/>
      <c r="DV328" s="70"/>
      <c r="DW328" s="70"/>
      <c r="DX328" s="70"/>
      <c r="DY328" s="70"/>
      <c r="DZ328" s="70"/>
      <c r="EA328" s="70"/>
      <c r="EB328" s="70"/>
      <c r="EC328" s="70"/>
      <c r="ED328" s="70"/>
      <c r="EE328" s="70"/>
      <c r="EF328" s="70"/>
      <c r="EG328" s="70"/>
      <c r="EH328" s="70"/>
      <c r="EI328" s="70"/>
      <c r="EJ328" s="70"/>
      <c r="EK328" s="70"/>
      <c r="EL328" s="70"/>
      <c r="EM328" s="70"/>
      <c r="EN328" s="70"/>
      <c r="EO328" s="70"/>
      <c r="EP328" s="70"/>
      <c r="EQ328" s="70"/>
      <c r="ER328" s="70"/>
      <c r="ES328" s="70"/>
      <c r="ET328" s="70"/>
      <c r="EU328" s="70"/>
      <c r="EV328" s="70"/>
      <c r="EW328" s="70"/>
      <c r="EX328" s="70"/>
      <c r="EY328" s="70"/>
      <c r="EZ328" s="70"/>
      <c r="FA328" s="70"/>
      <c r="FB328" s="70"/>
      <c r="FC328" s="70"/>
      <c r="FD328" s="70"/>
      <c r="FE328" s="70"/>
      <c r="FF328" s="70"/>
      <c r="FG328" s="70"/>
      <c r="FH328" s="70"/>
      <c r="FI328" s="70"/>
      <c r="FJ328" s="70"/>
      <c r="FK328" s="70"/>
      <c r="FL328" s="70"/>
      <c r="FM328" s="70"/>
      <c r="FN328" s="70"/>
      <c r="FO328" s="70"/>
      <c r="FP328" s="70"/>
      <c r="FQ328" s="70"/>
      <c r="FR328" s="70"/>
      <c r="FS328" s="70"/>
      <c r="FT328" s="70"/>
      <c r="FU328" s="70"/>
      <c r="FV328" s="70"/>
      <c r="FW328" s="70"/>
      <c r="FX328" s="70"/>
      <c r="FY328" s="70"/>
      <c r="FZ328" s="70"/>
      <c r="GA328" s="70"/>
      <c r="GB328" s="70"/>
      <c r="GC328" s="70"/>
      <c r="GD328" s="70"/>
      <c r="GE328" s="70"/>
      <c r="GF328" s="70"/>
      <c r="GG328" s="70"/>
      <c r="GH328" s="70"/>
      <c r="GI328" s="70"/>
      <c r="GJ328" s="70"/>
      <c r="GK328" s="70"/>
      <c r="GL328" s="70"/>
      <c r="GM328" s="70"/>
      <c r="GN328" s="70"/>
      <c r="GO328" s="70"/>
      <c r="GP328" s="70"/>
      <c r="GQ328" s="70"/>
      <c r="GR328" s="70"/>
      <c r="GS328" s="70"/>
      <c r="GT328" s="70"/>
      <c r="GU328" s="70"/>
      <c r="GV328" s="70"/>
      <c r="GW328" s="70"/>
      <c r="GX328" s="70"/>
      <c r="GY328" s="70"/>
      <c r="GZ328" s="70"/>
      <c r="HA328" s="70"/>
      <c r="HB328" s="70"/>
      <c r="HC328" s="70"/>
      <c r="HD328" s="70"/>
      <c r="HE328" s="70"/>
      <c r="HF328" s="70"/>
      <c r="HG328" s="70"/>
      <c r="HH328" s="70"/>
      <c r="HI328" s="70"/>
      <c r="HJ328" s="70"/>
      <c r="HK328" s="70"/>
      <c r="HL328" s="70"/>
      <c r="HM328" s="70"/>
      <c r="HN328" s="70"/>
      <c r="HO328" s="70"/>
      <c r="HP328" s="70"/>
      <c r="HQ328" s="70"/>
      <c r="HR328" s="70"/>
      <c r="HS328" s="70"/>
      <c r="HT328" s="70"/>
      <c r="HU328" s="70"/>
      <c r="HV328" s="70"/>
      <c r="HW328" s="70"/>
    </row>
    <row r="329" spans="1:231" ht="28.5" customHeight="1" x14ac:dyDescent="0.2">
      <c r="A329" s="37" t="s">
        <v>441</v>
      </c>
      <c r="B329" s="38"/>
      <c r="C329" s="18" t="s">
        <v>442</v>
      </c>
      <c r="D329" s="19">
        <f>D330</f>
        <v>30</v>
      </c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  <c r="AA329" s="71"/>
      <c r="AB329" s="71"/>
      <c r="AC329" s="71"/>
      <c r="AD329" s="71"/>
      <c r="AE329" s="71"/>
      <c r="AF329" s="71"/>
      <c r="AG329" s="71"/>
      <c r="AH329" s="71"/>
      <c r="AI329" s="71"/>
      <c r="AJ329" s="71"/>
      <c r="AK329" s="71"/>
      <c r="AL329" s="71"/>
      <c r="AM329" s="71"/>
      <c r="AN329" s="71"/>
      <c r="AO329" s="71"/>
      <c r="AP329" s="71"/>
      <c r="AQ329" s="71"/>
      <c r="AR329" s="71"/>
      <c r="AS329" s="71"/>
      <c r="AT329" s="71"/>
      <c r="AU329" s="71"/>
      <c r="AV329" s="71"/>
      <c r="AW329" s="71"/>
      <c r="AX329" s="71"/>
      <c r="AY329" s="71"/>
      <c r="AZ329" s="71"/>
      <c r="BA329" s="71"/>
      <c r="BB329" s="71"/>
      <c r="BC329" s="71"/>
      <c r="BD329" s="71"/>
      <c r="BE329" s="71"/>
      <c r="BF329" s="71"/>
      <c r="BG329" s="71"/>
      <c r="BH329" s="71"/>
      <c r="BI329" s="71"/>
      <c r="BJ329" s="71"/>
      <c r="BK329" s="71"/>
      <c r="BL329" s="71"/>
      <c r="BM329" s="71"/>
      <c r="BN329" s="71"/>
      <c r="BO329" s="71"/>
      <c r="BP329" s="71"/>
      <c r="BQ329" s="71"/>
      <c r="BR329" s="71"/>
      <c r="BS329" s="71"/>
      <c r="BT329" s="71"/>
      <c r="BU329" s="71"/>
      <c r="BV329" s="71"/>
      <c r="BW329" s="71"/>
      <c r="BX329" s="71"/>
      <c r="BY329" s="71"/>
      <c r="BZ329" s="71"/>
      <c r="CA329" s="71"/>
      <c r="CB329" s="71"/>
      <c r="CC329" s="71"/>
      <c r="CD329" s="71"/>
      <c r="CE329" s="71"/>
      <c r="CF329" s="71"/>
      <c r="CG329" s="71"/>
      <c r="CH329" s="71"/>
      <c r="CI329" s="71"/>
      <c r="CJ329" s="71"/>
      <c r="CK329" s="71"/>
      <c r="CL329" s="71"/>
      <c r="CM329" s="71"/>
      <c r="CN329" s="71"/>
      <c r="CO329" s="71"/>
      <c r="CP329" s="71"/>
      <c r="CQ329" s="71"/>
      <c r="CR329" s="71"/>
      <c r="CS329" s="71"/>
      <c r="CT329" s="71"/>
      <c r="CU329" s="71"/>
      <c r="CV329" s="71"/>
      <c r="CW329" s="71"/>
      <c r="CX329" s="71"/>
      <c r="CY329" s="71"/>
      <c r="CZ329" s="71"/>
      <c r="DA329" s="71"/>
      <c r="DB329" s="71"/>
      <c r="DC329" s="71"/>
      <c r="DD329" s="71"/>
      <c r="DE329" s="71"/>
      <c r="DF329" s="71"/>
      <c r="DG329" s="71"/>
      <c r="DH329" s="71"/>
      <c r="DI329" s="71"/>
      <c r="DJ329" s="71"/>
      <c r="DK329" s="71"/>
      <c r="DL329" s="71"/>
      <c r="DM329" s="71"/>
      <c r="DN329" s="71"/>
      <c r="DO329" s="71"/>
      <c r="DP329" s="71"/>
      <c r="DQ329" s="71"/>
      <c r="DR329" s="71"/>
      <c r="DS329" s="71"/>
      <c r="DT329" s="71"/>
      <c r="DU329" s="71"/>
      <c r="DV329" s="71"/>
      <c r="DW329" s="71"/>
      <c r="DX329" s="71"/>
      <c r="DY329" s="71"/>
      <c r="DZ329" s="71"/>
      <c r="EA329" s="71"/>
      <c r="EB329" s="71"/>
      <c r="EC329" s="71"/>
      <c r="ED329" s="71"/>
      <c r="EE329" s="71"/>
      <c r="EF329" s="71"/>
      <c r="EG329" s="71"/>
      <c r="EH329" s="71"/>
      <c r="EI329" s="71"/>
      <c r="EJ329" s="71"/>
      <c r="EK329" s="71"/>
      <c r="EL329" s="71"/>
      <c r="EM329" s="71"/>
      <c r="EN329" s="71"/>
      <c r="EO329" s="71"/>
      <c r="EP329" s="71"/>
      <c r="EQ329" s="71"/>
      <c r="ER329" s="71"/>
      <c r="ES329" s="71"/>
      <c r="ET329" s="71"/>
      <c r="EU329" s="71"/>
      <c r="EV329" s="71"/>
      <c r="EW329" s="71"/>
      <c r="EX329" s="71"/>
      <c r="EY329" s="71"/>
      <c r="EZ329" s="71"/>
      <c r="FA329" s="71"/>
      <c r="FB329" s="71"/>
      <c r="FC329" s="71"/>
      <c r="FD329" s="71"/>
      <c r="FE329" s="71"/>
      <c r="FF329" s="71"/>
      <c r="FG329" s="71"/>
      <c r="FH329" s="71"/>
      <c r="FI329" s="71"/>
      <c r="FJ329" s="71"/>
      <c r="FK329" s="71"/>
      <c r="FL329" s="71"/>
      <c r="FM329" s="71"/>
      <c r="FN329" s="71"/>
      <c r="FO329" s="71"/>
      <c r="FP329" s="71"/>
      <c r="FQ329" s="71"/>
      <c r="FR329" s="71"/>
      <c r="FS329" s="71"/>
      <c r="FT329" s="71"/>
      <c r="FU329" s="71"/>
      <c r="FV329" s="71"/>
      <c r="FW329" s="71"/>
      <c r="FX329" s="71"/>
      <c r="FY329" s="71"/>
      <c r="FZ329" s="71"/>
      <c r="GA329" s="71"/>
      <c r="GB329" s="71"/>
      <c r="GC329" s="71"/>
      <c r="GD329" s="71"/>
      <c r="GE329" s="71"/>
      <c r="GF329" s="71"/>
      <c r="GG329" s="71"/>
      <c r="GH329" s="71"/>
      <c r="GI329" s="71"/>
      <c r="GJ329" s="71"/>
      <c r="GK329" s="71"/>
      <c r="GL329" s="71"/>
      <c r="GM329" s="71"/>
      <c r="GN329" s="71"/>
      <c r="GO329" s="71"/>
      <c r="GP329" s="71"/>
      <c r="GQ329" s="71"/>
      <c r="GR329" s="71"/>
      <c r="GS329" s="71"/>
      <c r="GT329" s="71"/>
      <c r="GU329" s="71"/>
      <c r="GV329" s="71"/>
      <c r="GW329" s="71"/>
      <c r="GX329" s="71"/>
      <c r="GY329" s="71"/>
      <c r="GZ329" s="71"/>
      <c r="HA329" s="71"/>
      <c r="HB329" s="71"/>
      <c r="HC329" s="71"/>
      <c r="HD329" s="71"/>
      <c r="HE329" s="71"/>
      <c r="HF329" s="71"/>
      <c r="HG329" s="71"/>
      <c r="HH329" s="71"/>
      <c r="HI329" s="71"/>
      <c r="HJ329" s="71"/>
      <c r="HK329" s="71"/>
      <c r="HL329" s="71"/>
      <c r="HM329" s="71"/>
      <c r="HN329" s="71"/>
      <c r="HO329" s="71"/>
      <c r="HP329" s="71"/>
      <c r="HQ329" s="71"/>
      <c r="HR329" s="71"/>
      <c r="HS329" s="71"/>
      <c r="HT329" s="71"/>
      <c r="HU329" s="71"/>
      <c r="HV329" s="71"/>
      <c r="HW329" s="71"/>
    </row>
    <row r="330" spans="1:231" ht="28.5" customHeight="1" x14ac:dyDescent="0.2">
      <c r="A330" s="37"/>
      <c r="B330" s="25" t="s">
        <v>285</v>
      </c>
      <c r="C330" s="26" t="s">
        <v>286</v>
      </c>
      <c r="D330" s="19">
        <v>30</v>
      </c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  <c r="AG330" s="40"/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  <c r="AT330" s="40"/>
      <c r="AU330" s="40"/>
      <c r="AV330" s="40"/>
      <c r="AW330" s="40"/>
      <c r="AX330" s="40"/>
      <c r="AY330" s="40"/>
      <c r="AZ330" s="40"/>
      <c r="BA330" s="40"/>
      <c r="BB330" s="40"/>
      <c r="BC330" s="40"/>
      <c r="BD330" s="40"/>
      <c r="BE330" s="40"/>
      <c r="BF330" s="40"/>
      <c r="BG330" s="40"/>
      <c r="BH330" s="40"/>
      <c r="BI330" s="40"/>
      <c r="BJ330" s="40"/>
      <c r="BK330" s="40"/>
      <c r="BL330" s="40"/>
      <c r="BM330" s="40"/>
      <c r="BN330" s="40"/>
      <c r="BO330" s="40"/>
      <c r="BP330" s="40"/>
      <c r="BQ330" s="40"/>
      <c r="BR330" s="40"/>
      <c r="BS330" s="40"/>
      <c r="BT330" s="40"/>
      <c r="BU330" s="40"/>
      <c r="BV330" s="40"/>
      <c r="BW330" s="40"/>
      <c r="BX330" s="40"/>
      <c r="BY330" s="40"/>
      <c r="BZ330" s="40"/>
      <c r="CA330" s="40"/>
      <c r="CB330" s="40"/>
      <c r="CC330" s="40"/>
      <c r="CD330" s="40"/>
      <c r="CE330" s="40"/>
      <c r="CF330" s="40"/>
      <c r="CG330" s="40"/>
      <c r="CH330" s="40"/>
      <c r="CI330" s="40"/>
      <c r="CJ330" s="40"/>
      <c r="CK330" s="40"/>
      <c r="CL330" s="40"/>
      <c r="CM330" s="40"/>
      <c r="CN330" s="40"/>
      <c r="CO330" s="40"/>
      <c r="CP330" s="40"/>
      <c r="CQ330" s="40"/>
      <c r="CR330" s="40"/>
      <c r="CS330" s="40"/>
      <c r="CT330" s="40"/>
      <c r="CU330" s="40"/>
      <c r="CV330" s="40"/>
      <c r="CW330" s="40"/>
      <c r="CX330" s="40"/>
      <c r="CY330" s="40"/>
      <c r="CZ330" s="40"/>
      <c r="DA330" s="40"/>
      <c r="DB330" s="40"/>
      <c r="DC330" s="40"/>
      <c r="DD330" s="40"/>
      <c r="DE330" s="40"/>
      <c r="DF330" s="40"/>
      <c r="DG330" s="40"/>
      <c r="DH330" s="40"/>
      <c r="DI330" s="40"/>
      <c r="DJ330" s="40"/>
      <c r="DK330" s="40"/>
      <c r="DL330" s="40"/>
      <c r="DM330" s="40"/>
      <c r="DN330" s="40"/>
      <c r="DO330" s="40"/>
      <c r="DP330" s="40"/>
      <c r="DQ330" s="40"/>
      <c r="DR330" s="40"/>
      <c r="DS330" s="40"/>
      <c r="DT330" s="40"/>
      <c r="DU330" s="40"/>
      <c r="DV330" s="40"/>
      <c r="DW330" s="40"/>
      <c r="DX330" s="40"/>
      <c r="DY330" s="40"/>
      <c r="DZ330" s="40"/>
      <c r="EA330" s="40"/>
      <c r="EB330" s="40"/>
      <c r="EC330" s="40"/>
      <c r="ED330" s="40"/>
      <c r="EE330" s="40"/>
      <c r="EF330" s="40"/>
      <c r="EG330" s="40"/>
      <c r="EH330" s="40"/>
      <c r="EI330" s="40"/>
      <c r="EJ330" s="40"/>
      <c r="EK330" s="40"/>
      <c r="EL330" s="40"/>
      <c r="EM330" s="40"/>
      <c r="EN330" s="40"/>
      <c r="EO330" s="40"/>
      <c r="EP330" s="40"/>
      <c r="EQ330" s="40"/>
      <c r="ER330" s="40"/>
      <c r="ES330" s="40"/>
      <c r="ET330" s="40"/>
      <c r="EU330" s="40"/>
      <c r="EV330" s="40"/>
      <c r="EW330" s="40"/>
      <c r="EX330" s="40"/>
      <c r="EY330" s="40"/>
      <c r="EZ330" s="40"/>
      <c r="FA330" s="40"/>
      <c r="FB330" s="40"/>
      <c r="FC330" s="40"/>
      <c r="FD330" s="40"/>
      <c r="FE330" s="40"/>
      <c r="FF330" s="40"/>
      <c r="FG330" s="40"/>
      <c r="FH330" s="40"/>
      <c r="FI330" s="40"/>
      <c r="FJ330" s="40"/>
      <c r="FK330" s="40"/>
      <c r="FL330" s="40"/>
      <c r="FM330" s="40"/>
      <c r="FN330" s="40"/>
      <c r="FO330" s="40"/>
      <c r="FP330" s="40"/>
      <c r="FQ330" s="40"/>
      <c r="FR330" s="40"/>
      <c r="FS330" s="40"/>
      <c r="FT330" s="40"/>
      <c r="FU330" s="40"/>
      <c r="FV330" s="40"/>
      <c r="FW330" s="40"/>
      <c r="FX330" s="40"/>
      <c r="FY330" s="40"/>
      <c r="FZ330" s="40"/>
      <c r="GA330" s="40"/>
      <c r="GB330" s="40"/>
      <c r="GC330" s="40"/>
      <c r="GD330" s="40"/>
      <c r="GE330" s="40"/>
      <c r="GF330" s="40"/>
      <c r="GG330" s="40"/>
      <c r="GH330" s="40"/>
      <c r="GI330" s="40"/>
      <c r="GJ330" s="40"/>
      <c r="GK330" s="40"/>
      <c r="GL330" s="40"/>
      <c r="GM330" s="40"/>
      <c r="GN330" s="40"/>
      <c r="GO330" s="40"/>
      <c r="GP330" s="40"/>
      <c r="GQ330" s="40"/>
      <c r="GR330" s="40"/>
      <c r="GS330" s="40"/>
      <c r="GT330" s="40"/>
      <c r="GU330" s="40"/>
      <c r="GV330" s="40"/>
      <c r="GW330" s="40"/>
      <c r="GX330" s="40"/>
      <c r="GY330" s="40"/>
      <c r="GZ330" s="40"/>
      <c r="HA330" s="40"/>
      <c r="HB330" s="40"/>
      <c r="HC330" s="40"/>
      <c r="HD330" s="40"/>
      <c r="HE330" s="40"/>
      <c r="HF330" s="40"/>
      <c r="HG330" s="40"/>
      <c r="HH330" s="40"/>
      <c r="HI330" s="40"/>
      <c r="HJ330" s="40"/>
      <c r="HK330" s="40"/>
      <c r="HL330" s="40"/>
      <c r="HM330" s="40"/>
      <c r="HN330" s="40"/>
      <c r="HO330" s="40"/>
      <c r="HP330" s="40"/>
      <c r="HQ330" s="40"/>
      <c r="HR330" s="40"/>
      <c r="HS330" s="40"/>
      <c r="HT330" s="40"/>
      <c r="HU330" s="40"/>
      <c r="HV330" s="40"/>
      <c r="HW330" s="40"/>
    </row>
    <row r="331" spans="1:231" ht="41.25" customHeight="1" x14ac:dyDescent="0.2">
      <c r="A331" s="37" t="s">
        <v>443</v>
      </c>
      <c r="B331" s="38"/>
      <c r="C331" s="18" t="s">
        <v>171</v>
      </c>
      <c r="D331" s="19">
        <f>D332</f>
        <v>68</v>
      </c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  <c r="BW331" s="64"/>
      <c r="BX331" s="64"/>
      <c r="BY331" s="64"/>
      <c r="BZ331" s="64"/>
      <c r="CA331" s="64"/>
      <c r="CB331" s="64"/>
      <c r="CC331" s="64"/>
      <c r="CD331" s="64"/>
      <c r="CE331" s="64"/>
      <c r="CF331" s="64"/>
      <c r="CG331" s="64"/>
      <c r="CH331" s="64"/>
      <c r="CI331" s="64"/>
      <c r="CJ331" s="64"/>
      <c r="CK331" s="64"/>
      <c r="CL331" s="64"/>
      <c r="CM331" s="64"/>
      <c r="CN331" s="64"/>
      <c r="CO331" s="64"/>
      <c r="CP331" s="64"/>
      <c r="CQ331" s="64"/>
      <c r="CR331" s="64"/>
      <c r="CS331" s="64"/>
      <c r="CT331" s="64"/>
      <c r="CU331" s="64"/>
      <c r="CV331" s="64"/>
      <c r="CW331" s="64"/>
      <c r="CX331" s="64"/>
      <c r="CY331" s="64"/>
      <c r="CZ331" s="64"/>
      <c r="DA331" s="64"/>
      <c r="DB331" s="64"/>
      <c r="DC331" s="64"/>
      <c r="DD331" s="64"/>
      <c r="DE331" s="64"/>
      <c r="DF331" s="64"/>
      <c r="DG331" s="64"/>
      <c r="DH331" s="64"/>
      <c r="DI331" s="64"/>
      <c r="DJ331" s="64"/>
      <c r="DK331" s="64"/>
      <c r="DL331" s="64"/>
      <c r="DM331" s="64"/>
      <c r="DN331" s="64"/>
      <c r="DO331" s="64"/>
      <c r="DP331" s="64"/>
      <c r="DQ331" s="64"/>
      <c r="DR331" s="64"/>
      <c r="DS331" s="64"/>
      <c r="DT331" s="64"/>
      <c r="DU331" s="64"/>
      <c r="DV331" s="64"/>
      <c r="DW331" s="64"/>
      <c r="DX331" s="64"/>
      <c r="DY331" s="64"/>
      <c r="DZ331" s="64"/>
      <c r="EA331" s="64"/>
      <c r="EB331" s="64"/>
      <c r="EC331" s="64"/>
      <c r="ED331" s="64"/>
      <c r="EE331" s="64"/>
      <c r="EF331" s="64"/>
      <c r="EG331" s="64"/>
      <c r="EH331" s="64"/>
      <c r="EI331" s="64"/>
      <c r="EJ331" s="64"/>
      <c r="EK331" s="64"/>
      <c r="EL331" s="64"/>
      <c r="EM331" s="64"/>
      <c r="EN331" s="64"/>
      <c r="EO331" s="64"/>
      <c r="EP331" s="64"/>
      <c r="EQ331" s="64"/>
      <c r="ER331" s="64"/>
      <c r="ES331" s="64"/>
      <c r="ET331" s="64"/>
      <c r="EU331" s="64"/>
      <c r="EV331" s="64"/>
      <c r="EW331" s="64"/>
      <c r="EX331" s="64"/>
      <c r="EY331" s="64"/>
      <c r="EZ331" s="64"/>
      <c r="FA331" s="64"/>
      <c r="FB331" s="64"/>
      <c r="FC331" s="64"/>
      <c r="FD331" s="64"/>
      <c r="FE331" s="64"/>
      <c r="FF331" s="64"/>
      <c r="FG331" s="64"/>
      <c r="FH331" s="64"/>
      <c r="FI331" s="64"/>
      <c r="FJ331" s="64"/>
      <c r="FK331" s="64"/>
      <c r="FL331" s="64"/>
      <c r="FM331" s="64"/>
      <c r="FN331" s="64"/>
      <c r="FO331" s="64"/>
      <c r="FP331" s="64"/>
      <c r="FQ331" s="64"/>
      <c r="FR331" s="64"/>
      <c r="FS331" s="64"/>
      <c r="FT331" s="64"/>
      <c r="FU331" s="64"/>
      <c r="FV331" s="64"/>
      <c r="FW331" s="64"/>
      <c r="FX331" s="64"/>
      <c r="FY331" s="64"/>
      <c r="FZ331" s="64"/>
      <c r="GA331" s="64"/>
      <c r="GB331" s="64"/>
      <c r="GC331" s="64"/>
      <c r="GD331" s="64"/>
      <c r="GE331" s="64"/>
      <c r="GF331" s="64"/>
      <c r="GG331" s="64"/>
      <c r="GH331" s="64"/>
      <c r="GI331" s="64"/>
      <c r="GJ331" s="64"/>
      <c r="GK331" s="64"/>
      <c r="GL331" s="64"/>
      <c r="GM331" s="64"/>
      <c r="GN331" s="64"/>
      <c r="GO331" s="64"/>
      <c r="GP331" s="64"/>
      <c r="GQ331" s="64"/>
      <c r="GR331" s="64"/>
      <c r="GS331" s="64"/>
      <c r="GT331" s="64"/>
      <c r="GU331" s="64"/>
      <c r="GV331" s="64"/>
      <c r="GW331" s="64"/>
      <c r="GX331" s="64"/>
      <c r="GY331" s="64"/>
      <c r="GZ331" s="64"/>
      <c r="HA331" s="64"/>
      <c r="HB331" s="64"/>
      <c r="HC331" s="64"/>
      <c r="HD331" s="64"/>
      <c r="HE331" s="64"/>
      <c r="HF331" s="64"/>
      <c r="HG331" s="64"/>
      <c r="HH331" s="64"/>
      <c r="HI331" s="64"/>
      <c r="HJ331" s="64"/>
      <c r="HK331" s="64"/>
      <c r="HL331" s="64"/>
      <c r="HM331" s="64"/>
      <c r="HN331" s="64"/>
      <c r="HO331" s="64"/>
      <c r="HP331" s="64"/>
      <c r="HQ331" s="64"/>
      <c r="HR331" s="64"/>
      <c r="HS331" s="64"/>
      <c r="HT331" s="64"/>
      <c r="HU331" s="64"/>
      <c r="HV331" s="64"/>
      <c r="HW331" s="64"/>
    </row>
    <row r="332" spans="1:231" ht="27.75" customHeight="1" x14ac:dyDescent="0.2">
      <c r="A332" s="37"/>
      <c r="B332" s="25" t="s">
        <v>285</v>
      </c>
      <c r="C332" s="26" t="s">
        <v>286</v>
      </c>
      <c r="D332" s="19">
        <v>68</v>
      </c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5"/>
      <c r="BD332" s="65"/>
      <c r="BE332" s="65"/>
      <c r="BF332" s="65"/>
      <c r="BG332" s="65"/>
      <c r="BH332" s="65"/>
      <c r="BI332" s="65"/>
      <c r="BJ332" s="65"/>
      <c r="BK332" s="65"/>
      <c r="BL332" s="65"/>
      <c r="BM332" s="65"/>
      <c r="BN332" s="65"/>
      <c r="BO332" s="65"/>
      <c r="BP332" s="65"/>
      <c r="BQ332" s="65"/>
      <c r="BR332" s="65"/>
      <c r="BS332" s="65"/>
      <c r="BT332" s="65"/>
      <c r="BU332" s="65"/>
      <c r="BV332" s="65"/>
      <c r="BW332" s="65"/>
      <c r="BX332" s="65"/>
      <c r="BY332" s="65"/>
      <c r="BZ332" s="65"/>
      <c r="CA332" s="65"/>
      <c r="CB332" s="65"/>
      <c r="CC332" s="65"/>
      <c r="CD332" s="65"/>
      <c r="CE332" s="65"/>
      <c r="CF332" s="65"/>
      <c r="CG332" s="65"/>
      <c r="CH332" s="65"/>
      <c r="CI332" s="65"/>
      <c r="CJ332" s="65"/>
      <c r="CK332" s="65"/>
      <c r="CL332" s="65"/>
      <c r="CM332" s="65"/>
      <c r="CN332" s="65"/>
      <c r="CO332" s="65"/>
      <c r="CP332" s="65"/>
      <c r="CQ332" s="65"/>
      <c r="CR332" s="65"/>
      <c r="CS332" s="65"/>
      <c r="CT332" s="65"/>
      <c r="CU332" s="65"/>
      <c r="CV332" s="65"/>
      <c r="CW332" s="65"/>
      <c r="CX332" s="65"/>
      <c r="CY332" s="65"/>
      <c r="CZ332" s="65"/>
      <c r="DA332" s="65"/>
      <c r="DB332" s="65"/>
      <c r="DC332" s="65"/>
      <c r="DD332" s="65"/>
      <c r="DE332" s="65"/>
      <c r="DF332" s="65"/>
      <c r="DG332" s="65"/>
      <c r="DH332" s="65"/>
      <c r="DI332" s="65"/>
      <c r="DJ332" s="65"/>
      <c r="DK332" s="65"/>
      <c r="DL332" s="65"/>
      <c r="DM332" s="65"/>
      <c r="DN332" s="65"/>
      <c r="DO332" s="65"/>
      <c r="DP332" s="65"/>
      <c r="DQ332" s="65"/>
      <c r="DR332" s="65"/>
      <c r="DS332" s="65"/>
      <c r="DT332" s="65"/>
      <c r="DU332" s="65"/>
      <c r="DV332" s="65"/>
      <c r="DW332" s="65"/>
      <c r="DX332" s="65"/>
      <c r="DY332" s="65"/>
      <c r="DZ332" s="65"/>
      <c r="EA332" s="65"/>
      <c r="EB332" s="65"/>
      <c r="EC332" s="65"/>
      <c r="ED332" s="65"/>
      <c r="EE332" s="65"/>
      <c r="EF332" s="65"/>
      <c r="EG332" s="65"/>
      <c r="EH332" s="65"/>
      <c r="EI332" s="65"/>
      <c r="EJ332" s="65"/>
      <c r="EK332" s="65"/>
      <c r="EL332" s="65"/>
      <c r="EM332" s="65"/>
      <c r="EN332" s="65"/>
      <c r="EO332" s="65"/>
      <c r="EP332" s="65"/>
      <c r="EQ332" s="65"/>
      <c r="ER332" s="65"/>
      <c r="ES332" s="65"/>
      <c r="ET332" s="65"/>
      <c r="EU332" s="65"/>
      <c r="EV332" s="65"/>
      <c r="EW332" s="65"/>
      <c r="EX332" s="65"/>
      <c r="EY332" s="65"/>
      <c r="EZ332" s="65"/>
      <c r="FA332" s="65"/>
      <c r="FB332" s="65"/>
      <c r="FC332" s="65"/>
      <c r="FD332" s="65"/>
      <c r="FE332" s="65"/>
      <c r="FF332" s="65"/>
      <c r="FG332" s="65"/>
      <c r="FH332" s="65"/>
      <c r="FI332" s="65"/>
      <c r="FJ332" s="65"/>
      <c r="FK332" s="65"/>
      <c r="FL332" s="65"/>
      <c r="FM332" s="65"/>
      <c r="FN332" s="65"/>
      <c r="FO332" s="65"/>
      <c r="FP332" s="65"/>
      <c r="FQ332" s="65"/>
      <c r="FR332" s="65"/>
      <c r="FS332" s="65"/>
      <c r="FT332" s="65"/>
      <c r="FU332" s="65"/>
      <c r="FV332" s="65"/>
      <c r="FW332" s="65"/>
      <c r="FX332" s="65"/>
      <c r="FY332" s="65"/>
      <c r="FZ332" s="65"/>
      <c r="GA332" s="65"/>
      <c r="GB332" s="65"/>
      <c r="GC332" s="65"/>
      <c r="GD332" s="65"/>
      <c r="GE332" s="65"/>
      <c r="GF332" s="65"/>
      <c r="GG332" s="65"/>
      <c r="GH332" s="65"/>
      <c r="GI332" s="65"/>
      <c r="GJ332" s="65"/>
      <c r="GK332" s="65"/>
      <c r="GL332" s="65"/>
      <c r="GM332" s="65"/>
      <c r="GN332" s="65"/>
      <c r="GO332" s="65"/>
      <c r="GP332" s="65"/>
      <c r="GQ332" s="65"/>
      <c r="GR332" s="65"/>
      <c r="GS332" s="65"/>
      <c r="GT332" s="65"/>
      <c r="GU332" s="65"/>
      <c r="GV332" s="65"/>
      <c r="GW332" s="65"/>
      <c r="GX332" s="65"/>
      <c r="GY332" s="65"/>
      <c r="GZ332" s="65"/>
      <c r="HA332" s="65"/>
      <c r="HB332" s="65"/>
      <c r="HC332" s="65"/>
      <c r="HD332" s="65"/>
      <c r="HE332" s="65"/>
      <c r="HF332" s="65"/>
      <c r="HG332" s="65"/>
      <c r="HH332" s="65"/>
      <c r="HI332" s="65"/>
      <c r="HJ332" s="65"/>
      <c r="HK332" s="65"/>
      <c r="HL332" s="65"/>
      <c r="HM332" s="65"/>
      <c r="HN332" s="65"/>
      <c r="HO332" s="65"/>
      <c r="HP332" s="65"/>
      <c r="HQ332" s="65"/>
      <c r="HR332" s="65"/>
      <c r="HS332" s="65"/>
      <c r="HT332" s="65"/>
      <c r="HU332" s="65"/>
      <c r="HV332" s="65"/>
      <c r="HW332" s="65"/>
    </row>
    <row r="333" spans="1:231" ht="27.75" customHeight="1" x14ac:dyDescent="0.2">
      <c r="A333" s="48" t="s">
        <v>444</v>
      </c>
      <c r="B333" s="31"/>
      <c r="C333" s="35" t="s">
        <v>172</v>
      </c>
      <c r="D333" s="16">
        <f>D334+D343</f>
        <v>13425.448380000002</v>
      </c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60"/>
      <c r="CQ333" s="60"/>
      <c r="CR333" s="60"/>
      <c r="CS333" s="60"/>
      <c r="CT333" s="60"/>
      <c r="CU333" s="60"/>
      <c r="CV333" s="60"/>
      <c r="CW333" s="60"/>
      <c r="CX333" s="60"/>
      <c r="CY333" s="60"/>
      <c r="CZ333" s="60"/>
      <c r="DA333" s="60"/>
      <c r="DB333" s="60"/>
      <c r="DC333" s="60"/>
      <c r="DD333" s="60"/>
      <c r="DE333" s="60"/>
      <c r="DF333" s="60"/>
      <c r="DG333" s="60"/>
      <c r="DH333" s="60"/>
      <c r="DI333" s="60"/>
      <c r="DJ333" s="60"/>
      <c r="DK333" s="60"/>
      <c r="DL333" s="60"/>
      <c r="DM333" s="60"/>
      <c r="DN333" s="60"/>
      <c r="DO333" s="60"/>
      <c r="DP333" s="60"/>
      <c r="DQ333" s="60"/>
      <c r="DR333" s="60"/>
      <c r="DS333" s="60"/>
      <c r="DT333" s="60"/>
      <c r="DU333" s="60"/>
      <c r="DV333" s="60"/>
      <c r="DW333" s="60"/>
      <c r="DX333" s="60"/>
      <c r="DY333" s="60"/>
      <c r="DZ333" s="60"/>
      <c r="EA333" s="60"/>
      <c r="EB333" s="60"/>
      <c r="EC333" s="60"/>
      <c r="ED333" s="60"/>
      <c r="EE333" s="60"/>
      <c r="EF333" s="60"/>
      <c r="EG333" s="60"/>
      <c r="EH333" s="60"/>
      <c r="EI333" s="60"/>
      <c r="EJ333" s="60"/>
      <c r="EK333" s="60"/>
      <c r="EL333" s="60"/>
      <c r="EM333" s="60"/>
      <c r="EN333" s="60"/>
      <c r="EO333" s="60"/>
      <c r="EP333" s="60"/>
      <c r="EQ333" s="60"/>
      <c r="ER333" s="60"/>
      <c r="ES333" s="60"/>
      <c r="ET333" s="60"/>
      <c r="EU333" s="60"/>
      <c r="EV333" s="60"/>
      <c r="EW333" s="60"/>
      <c r="EX333" s="60"/>
      <c r="EY333" s="60"/>
      <c r="EZ333" s="60"/>
      <c r="FA333" s="60"/>
      <c r="FB333" s="60"/>
      <c r="FC333" s="60"/>
      <c r="FD333" s="60"/>
      <c r="FE333" s="60"/>
      <c r="FF333" s="60"/>
      <c r="FG333" s="60"/>
      <c r="FH333" s="60"/>
      <c r="FI333" s="60"/>
      <c r="FJ333" s="60"/>
      <c r="FK333" s="60"/>
      <c r="FL333" s="60"/>
      <c r="FM333" s="60"/>
      <c r="FN333" s="60"/>
      <c r="FO333" s="60"/>
      <c r="FP333" s="60"/>
      <c r="FQ333" s="60"/>
      <c r="FR333" s="60"/>
      <c r="FS333" s="60"/>
      <c r="FT333" s="60"/>
      <c r="FU333" s="60"/>
      <c r="FV333" s="60"/>
      <c r="FW333" s="60"/>
      <c r="FX333" s="60"/>
      <c r="FY333" s="60"/>
      <c r="FZ333" s="60"/>
      <c r="GA333" s="60"/>
      <c r="GB333" s="60"/>
      <c r="GC333" s="60"/>
      <c r="GD333" s="60"/>
      <c r="GE333" s="60"/>
      <c r="GF333" s="60"/>
      <c r="GG333" s="60"/>
      <c r="GH333" s="60"/>
      <c r="GI333" s="60"/>
      <c r="GJ333" s="60"/>
      <c r="GK333" s="60"/>
      <c r="GL333" s="60"/>
      <c r="GM333" s="60"/>
      <c r="GN333" s="60"/>
      <c r="GO333" s="60"/>
      <c r="GP333" s="60"/>
      <c r="GQ333" s="60"/>
      <c r="GR333" s="60"/>
      <c r="GS333" s="60"/>
      <c r="GT333" s="60"/>
      <c r="GU333" s="60"/>
      <c r="GV333" s="60"/>
      <c r="GW333" s="60"/>
      <c r="GX333" s="60"/>
      <c r="GY333" s="60"/>
      <c r="GZ333" s="60"/>
      <c r="HA333" s="60"/>
      <c r="HB333" s="60"/>
      <c r="HC333" s="60"/>
      <c r="HD333" s="60"/>
      <c r="HE333" s="60"/>
      <c r="HF333" s="60"/>
      <c r="HG333" s="60"/>
      <c r="HH333" s="60"/>
      <c r="HI333" s="60"/>
      <c r="HJ333" s="60"/>
      <c r="HK333" s="60"/>
      <c r="HL333" s="60"/>
      <c r="HM333" s="60"/>
      <c r="HN333" s="60"/>
      <c r="HO333" s="60"/>
      <c r="HP333" s="60"/>
      <c r="HQ333" s="60"/>
      <c r="HR333" s="60"/>
      <c r="HS333" s="60"/>
      <c r="HT333" s="60"/>
      <c r="HU333" s="60"/>
      <c r="HV333" s="60"/>
      <c r="HW333" s="60"/>
    </row>
    <row r="334" spans="1:231" ht="27.75" customHeight="1" x14ac:dyDescent="0.2">
      <c r="A334" s="37" t="s">
        <v>445</v>
      </c>
      <c r="B334" s="25"/>
      <c r="C334" s="26" t="s">
        <v>173</v>
      </c>
      <c r="D334" s="19">
        <f>D335</f>
        <v>5180.6117100000001</v>
      </c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51"/>
      <c r="AU334" s="51"/>
      <c r="AV334" s="51"/>
      <c r="AW334" s="51"/>
      <c r="AX334" s="51"/>
      <c r="AY334" s="51"/>
      <c r="AZ334" s="51"/>
      <c r="BA334" s="51"/>
      <c r="BB334" s="51"/>
      <c r="BC334" s="51"/>
      <c r="BD334" s="51"/>
      <c r="BE334" s="51"/>
      <c r="BF334" s="51"/>
      <c r="BG334" s="51"/>
      <c r="BH334" s="51"/>
      <c r="BI334" s="51"/>
      <c r="BJ334" s="51"/>
      <c r="BK334" s="51"/>
      <c r="BL334" s="51"/>
      <c r="BM334" s="51"/>
      <c r="BN334" s="51"/>
      <c r="BO334" s="51"/>
      <c r="BP334" s="51"/>
      <c r="BQ334" s="51"/>
      <c r="BR334" s="51"/>
      <c r="BS334" s="51"/>
      <c r="BT334" s="51"/>
      <c r="BU334" s="51"/>
      <c r="BV334" s="51"/>
      <c r="BW334" s="51"/>
      <c r="BX334" s="51"/>
      <c r="BY334" s="51"/>
      <c r="BZ334" s="51"/>
      <c r="CA334" s="51"/>
      <c r="CB334" s="51"/>
      <c r="CC334" s="51"/>
      <c r="CD334" s="51"/>
      <c r="CE334" s="51"/>
      <c r="CF334" s="51"/>
      <c r="CG334" s="51"/>
      <c r="CH334" s="51"/>
      <c r="CI334" s="51"/>
      <c r="CJ334" s="51"/>
      <c r="CK334" s="51"/>
      <c r="CL334" s="51"/>
      <c r="CM334" s="51"/>
      <c r="CN334" s="51"/>
      <c r="CO334" s="51"/>
      <c r="CP334" s="51"/>
      <c r="CQ334" s="51"/>
      <c r="CR334" s="51"/>
      <c r="CS334" s="51"/>
      <c r="CT334" s="51"/>
      <c r="CU334" s="51"/>
      <c r="CV334" s="51"/>
      <c r="CW334" s="51"/>
      <c r="CX334" s="51"/>
      <c r="CY334" s="51"/>
      <c r="CZ334" s="51"/>
      <c r="DA334" s="51"/>
      <c r="DB334" s="51"/>
      <c r="DC334" s="51"/>
      <c r="DD334" s="51"/>
      <c r="DE334" s="51"/>
      <c r="DF334" s="51"/>
      <c r="DG334" s="51"/>
      <c r="DH334" s="51"/>
      <c r="DI334" s="51"/>
      <c r="DJ334" s="51"/>
      <c r="DK334" s="51"/>
      <c r="DL334" s="51"/>
      <c r="DM334" s="51"/>
      <c r="DN334" s="51"/>
      <c r="DO334" s="51"/>
      <c r="DP334" s="51"/>
      <c r="DQ334" s="51"/>
      <c r="DR334" s="51"/>
      <c r="DS334" s="51"/>
      <c r="DT334" s="51"/>
      <c r="DU334" s="51"/>
      <c r="DV334" s="51"/>
      <c r="DW334" s="51"/>
      <c r="DX334" s="51"/>
      <c r="DY334" s="51"/>
      <c r="DZ334" s="51"/>
      <c r="EA334" s="51"/>
      <c r="EB334" s="51"/>
      <c r="EC334" s="51"/>
      <c r="ED334" s="51"/>
      <c r="EE334" s="51"/>
      <c r="EF334" s="51"/>
      <c r="EG334" s="51"/>
      <c r="EH334" s="51"/>
      <c r="EI334" s="51"/>
      <c r="EJ334" s="51"/>
      <c r="EK334" s="51"/>
      <c r="EL334" s="51"/>
      <c r="EM334" s="51"/>
      <c r="EN334" s="51"/>
      <c r="EO334" s="51"/>
      <c r="EP334" s="51"/>
      <c r="EQ334" s="51"/>
      <c r="ER334" s="51"/>
      <c r="ES334" s="51"/>
      <c r="ET334" s="51"/>
      <c r="EU334" s="51"/>
      <c r="EV334" s="51"/>
      <c r="EW334" s="51"/>
      <c r="EX334" s="51"/>
      <c r="EY334" s="51"/>
      <c r="EZ334" s="51"/>
      <c r="FA334" s="51"/>
      <c r="FB334" s="51"/>
      <c r="FC334" s="51"/>
      <c r="FD334" s="51"/>
      <c r="FE334" s="51"/>
      <c r="FF334" s="51"/>
      <c r="FG334" s="51"/>
      <c r="FH334" s="51"/>
      <c r="FI334" s="51"/>
      <c r="FJ334" s="51"/>
      <c r="FK334" s="51"/>
      <c r="FL334" s="51"/>
      <c r="FM334" s="51"/>
      <c r="FN334" s="51"/>
      <c r="FO334" s="51"/>
      <c r="FP334" s="51"/>
      <c r="FQ334" s="51"/>
      <c r="FR334" s="51"/>
      <c r="FS334" s="51"/>
      <c r="FT334" s="51"/>
      <c r="FU334" s="51"/>
      <c r="FV334" s="51"/>
      <c r="FW334" s="51"/>
      <c r="FX334" s="51"/>
      <c r="FY334" s="51"/>
      <c r="FZ334" s="51"/>
      <c r="GA334" s="51"/>
      <c r="GB334" s="51"/>
      <c r="GC334" s="51"/>
      <c r="GD334" s="51"/>
      <c r="GE334" s="51"/>
      <c r="GF334" s="51"/>
      <c r="GG334" s="51"/>
      <c r="GH334" s="51"/>
      <c r="GI334" s="51"/>
      <c r="GJ334" s="51"/>
      <c r="GK334" s="51"/>
      <c r="GL334" s="51"/>
      <c r="GM334" s="51"/>
      <c r="GN334" s="51"/>
      <c r="GO334" s="51"/>
      <c r="GP334" s="51"/>
      <c r="GQ334" s="51"/>
      <c r="GR334" s="51"/>
      <c r="GS334" s="51"/>
      <c r="GT334" s="51"/>
      <c r="GU334" s="51"/>
      <c r="GV334" s="51"/>
      <c r="GW334" s="51"/>
      <c r="GX334" s="51"/>
      <c r="GY334" s="51"/>
      <c r="GZ334" s="51"/>
      <c r="HA334" s="51"/>
      <c r="HB334" s="51"/>
      <c r="HC334" s="51"/>
      <c r="HD334" s="51"/>
      <c r="HE334" s="51"/>
      <c r="HF334" s="51"/>
      <c r="HG334" s="51"/>
      <c r="HH334" s="51"/>
      <c r="HI334" s="51"/>
      <c r="HJ334" s="51"/>
      <c r="HK334" s="51"/>
      <c r="HL334" s="51"/>
      <c r="HM334" s="51"/>
      <c r="HN334" s="51"/>
      <c r="HO334" s="51"/>
      <c r="HP334" s="51"/>
      <c r="HQ334" s="51"/>
      <c r="HR334" s="51"/>
      <c r="HS334" s="51"/>
      <c r="HT334" s="51"/>
      <c r="HU334" s="51"/>
      <c r="HV334" s="51"/>
      <c r="HW334" s="51"/>
    </row>
    <row r="335" spans="1:231" ht="27.75" customHeight="1" x14ac:dyDescent="0.2">
      <c r="A335" s="37" t="s">
        <v>446</v>
      </c>
      <c r="B335" s="25"/>
      <c r="C335" s="26" t="s">
        <v>174</v>
      </c>
      <c r="D335" s="19">
        <f>D336+D341</f>
        <v>5180.6117100000001</v>
      </c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51"/>
      <c r="AU335" s="51"/>
      <c r="AV335" s="51"/>
      <c r="AW335" s="51"/>
      <c r="AX335" s="51"/>
      <c r="AY335" s="51"/>
      <c r="AZ335" s="51"/>
      <c r="BA335" s="51"/>
      <c r="BB335" s="51"/>
      <c r="BC335" s="51"/>
      <c r="BD335" s="51"/>
      <c r="BE335" s="51"/>
      <c r="BF335" s="51"/>
      <c r="BG335" s="51"/>
      <c r="BH335" s="51"/>
      <c r="BI335" s="51"/>
      <c r="BJ335" s="51"/>
      <c r="BK335" s="51"/>
      <c r="BL335" s="51"/>
      <c r="BM335" s="51"/>
      <c r="BN335" s="51"/>
      <c r="BO335" s="51"/>
      <c r="BP335" s="51"/>
      <c r="BQ335" s="51"/>
      <c r="BR335" s="51"/>
      <c r="BS335" s="51"/>
      <c r="BT335" s="51"/>
      <c r="BU335" s="51"/>
      <c r="BV335" s="51"/>
      <c r="BW335" s="51"/>
      <c r="BX335" s="51"/>
      <c r="BY335" s="51"/>
      <c r="BZ335" s="51"/>
      <c r="CA335" s="51"/>
      <c r="CB335" s="51"/>
      <c r="CC335" s="51"/>
      <c r="CD335" s="51"/>
      <c r="CE335" s="51"/>
      <c r="CF335" s="51"/>
      <c r="CG335" s="51"/>
      <c r="CH335" s="51"/>
      <c r="CI335" s="51"/>
      <c r="CJ335" s="51"/>
      <c r="CK335" s="51"/>
      <c r="CL335" s="51"/>
      <c r="CM335" s="51"/>
      <c r="CN335" s="51"/>
      <c r="CO335" s="51"/>
      <c r="CP335" s="51"/>
      <c r="CQ335" s="51"/>
      <c r="CR335" s="51"/>
      <c r="CS335" s="51"/>
      <c r="CT335" s="51"/>
      <c r="CU335" s="51"/>
      <c r="CV335" s="51"/>
      <c r="CW335" s="51"/>
      <c r="CX335" s="51"/>
      <c r="CY335" s="51"/>
      <c r="CZ335" s="51"/>
      <c r="DA335" s="51"/>
      <c r="DB335" s="51"/>
      <c r="DC335" s="51"/>
      <c r="DD335" s="51"/>
      <c r="DE335" s="51"/>
      <c r="DF335" s="51"/>
      <c r="DG335" s="51"/>
      <c r="DH335" s="51"/>
      <c r="DI335" s="51"/>
      <c r="DJ335" s="51"/>
      <c r="DK335" s="51"/>
      <c r="DL335" s="51"/>
      <c r="DM335" s="51"/>
      <c r="DN335" s="51"/>
      <c r="DO335" s="51"/>
      <c r="DP335" s="51"/>
      <c r="DQ335" s="51"/>
      <c r="DR335" s="51"/>
      <c r="DS335" s="51"/>
      <c r="DT335" s="51"/>
      <c r="DU335" s="51"/>
      <c r="DV335" s="51"/>
      <c r="DW335" s="51"/>
      <c r="DX335" s="51"/>
      <c r="DY335" s="51"/>
      <c r="DZ335" s="51"/>
      <c r="EA335" s="51"/>
      <c r="EB335" s="51"/>
      <c r="EC335" s="51"/>
      <c r="ED335" s="51"/>
      <c r="EE335" s="51"/>
      <c r="EF335" s="51"/>
      <c r="EG335" s="51"/>
      <c r="EH335" s="51"/>
      <c r="EI335" s="51"/>
      <c r="EJ335" s="51"/>
      <c r="EK335" s="51"/>
      <c r="EL335" s="51"/>
      <c r="EM335" s="51"/>
      <c r="EN335" s="51"/>
      <c r="EO335" s="51"/>
      <c r="EP335" s="51"/>
      <c r="EQ335" s="51"/>
      <c r="ER335" s="51"/>
      <c r="ES335" s="51"/>
      <c r="ET335" s="51"/>
      <c r="EU335" s="51"/>
      <c r="EV335" s="51"/>
      <c r="EW335" s="51"/>
      <c r="EX335" s="51"/>
      <c r="EY335" s="51"/>
      <c r="EZ335" s="51"/>
      <c r="FA335" s="51"/>
      <c r="FB335" s="51"/>
      <c r="FC335" s="51"/>
      <c r="FD335" s="51"/>
      <c r="FE335" s="51"/>
      <c r="FF335" s="51"/>
      <c r="FG335" s="51"/>
      <c r="FH335" s="51"/>
      <c r="FI335" s="51"/>
      <c r="FJ335" s="51"/>
      <c r="FK335" s="51"/>
      <c r="FL335" s="51"/>
      <c r="FM335" s="51"/>
      <c r="FN335" s="51"/>
      <c r="FO335" s="51"/>
      <c r="FP335" s="51"/>
      <c r="FQ335" s="51"/>
      <c r="FR335" s="51"/>
      <c r="FS335" s="51"/>
      <c r="FT335" s="51"/>
      <c r="FU335" s="51"/>
      <c r="FV335" s="51"/>
      <c r="FW335" s="51"/>
      <c r="FX335" s="51"/>
      <c r="FY335" s="51"/>
      <c r="FZ335" s="51"/>
      <c r="GA335" s="51"/>
      <c r="GB335" s="51"/>
      <c r="GC335" s="51"/>
      <c r="GD335" s="51"/>
      <c r="GE335" s="51"/>
      <c r="GF335" s="51"/>
      <c r="GG335" s="51"/>
      <c r="GH335" s="51"/>
      <c r="GI335" s="51"/>
      <c r="GJ335" s="51"/>
      <c r="GK335" s="51"/>
      <c r="GL335" s="51"/>
      <c r="GM335" s="51"/>
      <c r="GN335" s="51"/>
      <c r="GO335" s="51"/>
      <c r="GP335" s="51"/>
      <c r="GQ335" s="51"/>
      <c r="GR335" s="51"/>
      <c r="GS335" s="51"/>
      <c r="GT335" s="51"/>
      <c r="GU335" s="51"/>
      <c r="GV335" s="51"/>
      <c r="GW335" s="51"/>
      <c r="GX335" s="51"/>
      <c r="GY335" s="51"/>
      <c r="GZ335" s="51"/>
      <c r="HA335" s="51"/>
      <c r="HB335" s="51"/>
      <c r="HC335" s="51"/>
      <c r="HD335" s="51"/>
      <c r="HE335" s="51"/>
      <c r="HF335" s="51"/>
      <c r="HG335" s="51"/>
      <c r="HH335" s="51"/>
      <c r="HI335" s="51"/>
      <c r="HJ335" s="51"/>
      <c r="HK335" s="51"/>
      <c r="HL335" s="51"/>
      <c r="HM335" s="51"/>
      <c r="HN335" s="51"/>
      <c r="HO335" s="51"/>
      <c r="HP335" s="51"/>
      <c r="HQ335" s="51"/>
      <c r="HR335" s="51"/>
      <c r="HS335" s="51"/>
      <c r="HT335" s="51"/>
      <c r="HU335" s="51"/>
      <c r="HV335" s="51"/>
      <c r="HW335" s="51"/>
    </row>
    <row r="336" spans="1:231" ht="27.75" customHeight="1" x14ac:dyDescent="0.2">
      <c r="A336" s="37" t="s">
        <v>447</v>
      </c>
      <c r="B336" s="25"/>
      <c r="C336" s="26" t="s">
        <v>175</v>
      </c>
      <c r="D336" s="19">
        <f>SUM(D337:D340)</f>
        <v>5178.02171</v>
      </c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  <c r="AA336" s="72"/>
      <c r="AB336" s="72"/>
      <c r="AC336" s="72"/>
      <c r="AD336" s="72"/>
      <c r="AE336" s="72"/>
      <c r="AF336" s="72"/>
      <c r="AG336" s="72"/>
      <c r="AH336" s="72"/>
      <c r="AI336" s="72"/>
      <c r="AJ336" s="72"/>
      <c r="AK336" s="72"/>
      <c r="AL336" s="72"/>
      <c r="AM336" s="72"/>
      <c r="AN336" s="72"/>
      <c r="AO336" s="72"/>
      <c r="AP336" s="72"/>
      <c r="AQ336" s="72"/>
      <c r="AR336" s="72"/>
      <c r="AS336" s="72"/>
      <c r="AT336" s="72"/>
      <c r="AU336" s="72"/>
      <c r="AV336" s="72"/>
      <c r="AW336" s="72"/>
      <c r="AX336" s="72"/>
      <c r="AY336" s="72"/>
      <c r="AZ336" s="72"/>
      <c r="BA336" s="72"/>
      <c r="BB336" s="72"/>
      <c r="BC336" s="72"/>
      <c r="BD336" s="72"/>
      <c r="BE336" s="72"/>
      <c r="BF336" s="72"/>
      <c r="BG336" s="72"/>
      <c r="BH336" s="72"/>
      <c r="BI336" s="72"/>
      <c r="BJ336" s="72"/>
      <c r="BK336" s="72"/>
      <c r="BL336" s="72"/>
      <c r="BM336" s="72"/>
      <c r="BN336" s="72"/>
      <c r="BO336" s="72"/>
      <c r="BP336" s="72"/>
      <c r="BQ336" s="72"/>
      <c r="BR336" s="72"/>
      <c r="BS336" s="72"/>
      <c r="BT336" s="72"/>
      <c r="BU336" s="72"/>
      <c r="BV336" s="72"/>
      <c r="BW336" s="72"/>
      <c r="BX336" s="72"/>
      <c r="BY336" s="72"/>
      <c r="BZ336" s="72"/>
      <c r="CA336" s="72"/>
      <c r="CB336" s="72"/>
      <c r="CC336" s="72"/>
      <c r="CD336" s="72"/>
      <c r="CE336" s="72"/>
      <c r="CF336" s="72"/>
      <c r="CG336" s="72"/>
      <c r="CH336" s="72"/>
      <c r="CI336" s="72"/>
      <c r="CJ336" s="72"/>
      <c r="CK336" s="72"/>
      <c r="CL336" s="72"/>
      <c r="CM336" s="72"/>
      <c r="CN336" s="72"/>
      <c r="CO336" s="72"/>
      <c r="CP336" s="72"/>
      <c r="CQ336" s="72"/>
      <c r="CR336" s="72"/>
      <c r="CS336" s="72"/>
      <c r="CT336" s="72"/>
      <c r="CU336" s="72"/>
      <c r="CV336" s="72"/>
      <c r="CW336" s="72"/>
      <c r="CX336" s="72"/>
      <c r="CY336" s="72"/>
      <c r="CZ336" s="72"/>
      <c r="DA336" s="72"/>
      <c r="DB336" s="72"/>
      <c r="DC336" s="72"/>
      <c r="DD336" s="72"/>
      <c r="DE336" s="72"/>
      <c r="DF336" s="72"/>
      <c r="DG336" s="72"/>
      <c r="DH336" s="72"/>
      <c r="DI336" s="72"/>
      <c r="DJ336" s="72"/>
      <c r="DK336" s="72"/>
      <c r="DL336" s="72"/>
      <c r="DM336" s="72"/>
      <c r="DN336" s="72"/>
      <c r="DO336" s="72"/>
      <c r="DP336" s="72"/>
      <c r="DQ336" s="72"/>
      <c r="DR336" s="72"/>
      <c r="DS336" s="72"/>
      <c r="DT336" s="72"/>
      <c r="DU336" s="72"/>
      <c r="DV336" s="72"/>
      <c r="DW336" s="72"/>
      <c r="DX336" s="72"/>
      <c r="DY336" s="72"/>
      <c r="DZ336" s="72"/>
      <c r="EA336" s="72"/>
      <c r="EB336" s="72"/>
      <c r="EC336" s="72"/>
      <c r="ED336" s="72"/>
      <c r="EE336" s="72"/>
      <c r="EF336" s="72"/>
      <c r="EG336" s="72"/>
      <c r="EH336" s="72"/>
      <c r="EI336" s="72"/>
      <c r="EJ336" s="72"/>
      <c r="EK336" s="72"/>
      <c r="EL336" s="72"/>
      <c r="EM336" s="72"/>
      <c r="EN336" s="72"/>
      <c r="EO336" s="72"/>
      <c r="EP336" s="72"/>
      <c r="EQ336" s="72"/>
      <c r="ER336" s="72"/>
      <c r="ES336" s="72"/>
      <c r="ET336" s="72"/>
      <c r="EU336" s="72"/>
      <c r="EV336" s="72"/>
      <c r="EW336" s="72"/>
      <c r="EX336" s="72"/>
      <c r="EY336" s="72"/>
      <c r="EZ336" s="72"/>
      <c r="FA336" s="72"/>
      <c r="FB336" s="72"/>
      <c r="FC336" s="72"/>
      <c r="FD336" s="72"/>
      <c r="FE336" s="72"/>
      <c r="FF336" s="72"/>
      <c r="FG336" s="72"/>
      <c r="FH336" s="72"/>
      <c r="FI336" s="72"/>
      <c r="FJ336" s="72"/>
      <c r="FK336" s="72"/>
      <c r="FL336" s="72"/>
      <c r="FM336" s="72"/>
      <c r="FN336" s="72"/>
      <c r="FO336" s="72"/>
      <c r="FP336" s="72"/>
      <c r="FQ336" s="72"/>
      <c r="FR336" s="72"/>
      <c r="FS336" s="72"/>
      <c r="FT336" s="72"/>
      <c r="FU336" s="72"/>
      <c r="FV336" s="72"/>
      <c r="FW336" s="72"/>
      <c r="FX336" s="72"/>
      <c r="FY336" s="72"/>
      <c r="FZ336" s="72"/>
      <c r="GA336" s="72"/>
      <c r="GB336" s="72"/>
      <c r="GC336" s="72"/>
      <c r="GD336" s="72"/>
      <c r="GE336" s="72"/>
      <c r="GF336" s="72"/>
      <c r="GG336" s="72"/>
      <c r="GH336" s="72"/>
      <c r="GI336" s="72"/>
      <c r="GJ336" s="72"/>
      <c r="GK336" s="72"/>
      <c r="GL336" s="72"/>
      <c r="GM336" s="72"/>
      <c r="GN336" s="72"/>
      <c r="GO336" s="72"/>
      <c r="GP336" s="72"/>
      <c r="GQ336" s="72"/>
      <c r="GR336" s="72"/>
      <c r="GS336" s="72"/>
      <c r="GT336" s="72"/>
      <c r="GU336" s="72"/>
      <c r="GV336" s="72"/>
      <c r="GW336" s="72"/>
      <c r="GX336" s="72"/>
      <c r="GY336" s="72"/>
      <c r="GZ336" s="72"/>
      <c r="HA336" s="72"/>
      <c r="HB336" s="72"/>
      <c r="HC336" s="72"/>
      <c r="HD336" s="72"/>
      <c r="HE336" s="72"/>
      <c r="HF336" s="72"/>
      <c r="HG336" s="72"/>
      <c r="HH336" s="72"/>
      <c r="HI336" s="72"/>
      <c r="HJ336" s="72"/>
      <c r="HK336" s="72"/>
      <c r="HL336" s="72"/>
      <c r="HM336" s="72"/>
      <c r="HN336" s="72"/>
      <c r="HO336" s="72"/>
      <c r="HP336" s="72"/>
      <c r="HQ336" s="72"/>
      <c r="HR336" s="72"/>
      <c r="HS336" s="72"/>
      <c r="HT336" s="72"/>
      <c r="HU336" s="72"/>
      <c r="HV336" s="72"/>
      <c r="HW336" s="72"/>
    </row>
    <row r="337" spans="1:231" ht="41.25" customHeight="1" x14ac:dyDescent="0.2">
      <c r="A337" s="37"/>
      <c r="B337" s="25" t="s">
        <v>283</v>
      </c>
      <c r="C337" s="26" t="s">
        <v>284</v>
      </c>
      <c r="D337" s="19">
        <v>207.91003000000001</v>
      </c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  <c r="AA337" s="72"/>
      <c r="AB337" s="72"/>
      <c r="AC337" s="72"/>
      <c r="AD337" s="72"/>
      <c r="AE337" s="72"/>
      <c r="AF337" s="72"/>
      <c r="AG337" s="72"/>
      <c r="AH337" s="72"/>
      <c r="AI337" s="72"/>
      <c r="AJ337" s="72"/>
      <c r="AK337" s="72"/>
      <c r="AL337" s="72"/>
      <c r="AM337" s="72"/>
      <c r="AN337" s="72"/>
      <c r="AO337" s="72"/>
      <c r="AP337" s="72"/>
      <c r="AQ337" s="72"/>
      <c r="AR337" s="72"/>
      <c r="AS337" s="72"/>
      <c r="AT337" s="72"/>
      <c r="AU337" s="72"/>
      <c r="AV337" s="72"/>
      <c r="AW337" s="72"/>
      <c r="AX337" s="72"/>
      <c r="AY337" s="72"/>
      <c r="AZ337" s="72"/>
      <c r="BA337" s="72"/>
      <c r="BB337" s="72"/>
      <c r="BC337" s="72"/>
      <c r="BD337" s="72"/>
      <c r="BE337" s="72"/>
      <c r="BF337" s="72"/>
      <c r="BG337" s="72"/>
      <c r="BH337" s="72"/>
      <c r="BI337" s="72"/>
      <c r="BJ337" s="72"/>
      <c r="BK337" s="72"/>
      <c r="BL337" s="72"/>
      <c r="BM337" s="72"/>
      <c r="BN337" s="72"/>
      <c r="BO337" s="72"/>
      <c r="BP337" s="72"/>
      <c r="BQ337" s="72"/>
      <c r="BR337" s="72"/>
      <c r="BS337" s="72"/>
      <c r="BT337" s="72"/>
      <c r="BU337" s="72"/>
      <c r="BV337" s="72"/>
      <c r="BW337" s="72"/>
      <c r="BX337" s="72"/>
      <c r="BY337" s="72"/>
      <c r="BZ337" s="72"/>
      <c r="CA337" s="72"/>
      <c r="CB337" s="72"/>
      <c r="CC337" s="72"/>
      <c r="CD337" s="72"/>
      <c r="CE337" s="72"/>
      <c r="CF337" s="72"/>
      <c r="CG337" s="72"/>
      <c r="CH337" s="72"/>
      <c r="CI337" s="72"/>
      <c r="CJ337" s="72"/>
      <c r="CK337" s="72"/>
      <c r="CL337" s="72"/>
      <c r="CM337" s="72"/>
      <c r="CN337" s="72"/>
      <c r="CO337" s="72"/>
      <c r="CP337" s="72"/>
      <c r="CQ337" s="72"/>
      <c r="CR337" s="72"/>
      <c r="CS337" s="72"/>
      <c r="CT337" s="72"/>
      <c r="CU337" s="72"/>
      <c r="CV337" s="72"/>
      <c r="CW337" s="72"/>
      <c r="CX337" s="72"/>
      <c r="CY337" s="72"/>
      <c r="CZ337" s="72"/>
      <c r="DA337" s="72"/>
      <c r="DB337" s="72"/>
      <c r="DC337" s="72"/>
      <c r="DD337" s="72"/>
      <c r="DE337" s="72"/>
      <c r="DF337" s="72"/>
      <c r="DG337" s="72"/>
      <c r="DH337" s="72"/>
      <c r="DI337" s="72"/>
      <c r="DJ337" s="72"/>
      <c r="DK337" s="72"/>
      <c r="DL337" s="72"/>
      <c r="DM337" s="72"/>
      <c r="DN337" s="72"/>
      <c r="DO337" s="72"/>
      <c r="DP337" s="72"/>
      <c r="DQ337" s="72"/>
      <c r="DR337" s="72"/>
      <c r="DS337" s="72"/>
      <c r="DT337" s="72"/>
      <c r="DU337" s="72"/>
      <c r="DV337" s="72"/>
      <c r="DW337" s="72"/>
      <c r="DX337" s="72"/>
      <c r="DY337" s="72"/>
      <c r="DZ337" s="72"/>
      <c r="EA337" s="72"/>
      <c r="EB337" s="72"/>
      <c r="EC337" s="72"/>
      <c r="ED337" s="72"/>
      <c r="EE337" s="72"/>
      <c r="EF337" s="72"/>
      <c r="EG337" s="72"/>
      <c r="EH337" s="72"/>
      <c r="EI337" s="72"/>
      <c r="EJ337" s="72"/>
      <c r="EK337" s="72"/>
      <c r="EL337" s="72"/>
      <c r="EM337" s="72"/>
      <c r="EN337" s="72"/>
      <c r="EO337" s="72"/>
      <c r="EP337" s="72"/>
      <c r="EQ337" s="72"/>
      <c r="ER337" s="72"/>
      <c r="ES337" s="72"/>
      <c r="ET337" s="72"/>
      <c r="EU337" s="72"/>
      <c r="EV337" s="72"/>
      <c r="EW337" s="72"/>
      <c r="EX337" s="72"/>
      <c r="EY337" s="72"/>
      <c r="EZ337" s="72"/>
      <c r="FA337" s="72"/>
      <c r="FB337" s="72"/>
      <c r="FC337" s="72"/>
      <c r="FD337" s="72"/>
      <c r="FE337" s="72"/>
      <c r="FF337" s="72"/>
      <c r="FG337" s="72"/>
      <c r="FH337" s="72"/>
      <c r="FI337" s="72"/>
      <c r="FJ337" s="72"/>
      <c r="FK337" s="72"/>
      <c r="FL337" s="72"/>
      <c r="FM337" s="72"/>
      <c r="FN337" s="72"/>
      <c r="FO337" s="72"/>
      <c r="FP337" s="72"/>
      <c r="FQ337" s="72"/>
      <c r="FR337" s="72"/>
      <c r="FS337" s="72"/>
      <c r="FT337" s="72"/>
      <c r="FU337" s="72"/>
      <c r="FV337" s="72"/>
      <c r="FW337" s="72"/>
      <c r="FX337" s="72"/>
      <c r="FY337" s="72"/>
      <c r="FZ337" s="72"/>
      <c r="GA337" s="72"/>
      <c r="GB337" s="72"/>
      <c r="GC337" s="72"/>
      <c r="GD337" s="72"/>
      <c r="GE337" s="72"/>
      <c r="GF337" s="72"/>
      <c r="GG337" s="72"/>
      <c r="GH337" s="72"/>
      <c r="GI337" s="72"/>
      <c r="GJ337" s="72"/>
      <c r="GK337" s="72"/>
      <c r="GL337" s="72"/>
      <c r="GM337" s="72"/>
      <c r="GN337" s="72"/>
      <c r="GO337" s="72"/>
      <c r="GP337" s="72"/>
      <c r="GQ337" s="72"/>
      <c r="GR337" s="72"/>
      <c r="GS337" s="72"/>
      <c r="GT337" s="72"/>
      <c r="GU337" s="72"/>
      <c r="GV337" s="72"/>
      <c r="GW337" s="72"/>
      <c r="GX337" s="72"/>
      <c r="GY337" s="72"/>
      <c r="GZ337" s="72"/>
      <c r="HA337" s="72"/>
      <c r="HB337" s="72"/>
      <c r="HC337" s="72"/>
      <c r="HD337" s="72"/>
      <c r="HE337" s="72"/>
      <c r="HF337" s="72"/>
      <c r="HG337" s="72"/>
      <c r="HH337" s="72"/>
      <c r="HI337" s="72"/>
      <c r="HJ337" s="72"/>
      <c r="HK337" s="72"/>
      <c r="HL337" s="72"/>
      <c r="HM337" s="72"/>
      <c r="HN337" s="72"/>
      <c r="HO337" s="72"/>
      <c r="HP337" s="72"/>
      <c r="HQ337" s="72"/>
      <c r="HR337" s="72"/>
      <c r="HS337" s="72"/>
      <c r="HT337" s="72"/>
      <c r="HU337" s="72"/>
      <c r="HV337" s="72"/>
      <c r="HW337" s="72"/>
    </row>
    <row r="338" spans="1:231" ht="27.75" customHeight="1" x14ac:dyDescent="0.2">
      <c r="A338" s="37"/>
      <c r="B338" s="25" t="s">
        <v>285</v>
      </c>
      <c r="C338" s="26" t="s">
        <v>286</v>
      </c>
      <c r="D338" s="19">
        <v>3404.8081900000002</v>
      </c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  <c r="AA338" s="72"/>
      <c r="AB338" s="72"/>
      <c r="AC338" s="72"/>
      <c r="AD338" s="72"/>
      <c r="AE338" s="72"/>
      <c r="AF338" s="72"/>
      <c r="AG338" s="72"/>
      <c r="AH338" s="72"/>
      <c r="AI338" s="72"/>
      <c r="AJ338" s="72"/>
      <c r="AK338" s="72"/>
      <c r="AL338" s="72"/>
      <c r="AM338" s="72"/>
      <c r="AN338" s="72"/>
      <c r="AO338" s="72"/>
      <c r="AP338" s="72"/>
      <c r="AQ338" s="72"/>
      <c r="AR338" s="72"/>
      <c r="AS338" s="72"/>
      <c r="AT338" s="72"/>
      <c r="AU338" s="72"/>
      <c r="AV338" s="72"/>
      <c r="AW338" s="72"/>
      <c r="AX338" s="72"/>
      <c r="AY338" s="72"/>
      <c r="AZ338" s="72"/>
      <c r="BA338" s="72"/>
      <c r="BB338" s="72"/>
      <c r="BC338" s="72"/>
      <c r="BD338" s="72"/>
      <c r="BE338" s="72"/>
      <c r="BF338" s="72"/>
      <c r="BG338" s="72"/>
      <c r="BH338" s="72"/>
      <c r="BI338" s="72"/>
      <c r="BJ338" s="72"/>
      <c r="BK338" s="72"/>
      <c r="BL338" s="72"/>
      <c r="BM338" s="72"/>
      <c r="BN338" s="72"/>
      <c r="BO338" s="72"/>
      <c r="BP338" s="72"/>
      <c r="BQ338" s="72"/>
      <c r="BR338" s="72"/>
      <c r="BS338" s="72"/>
      <c r="BT338" s="72"/>
      <c r="BU338" s="72"/>
      <c r="BV338" s="72"/>
      <c r="BW338" s="72"/>
      <c r="BX338" s="72"/>
      <c r="BY338" s="72"/>
      <c r="BZ338" s="72"/>
      <c r="CA338" s="72"/>
      <c r="CB338" s="72"/>
      <c r="CC338" s="72"/>
      <c r="CD338" s="72"/>
      <c r="CE338" s="72"/>
      <c r="CF338" s="72"/>
      <c r="CG338" s="72"/>
      <c r="CH338" s="72"/>
      <c r="CI338" s="72"/>
      <c r="CJ338" s="72"/>
      <c r="CK338" s="72"/>
      <c r="CL338" s="72"/>
      <c r="CM338" s="72"/>
      <c r="CN338" s="72"/>
      <c r="CO338" s="72"/>
      <c r="CP338" s="72"/>
      <c r="CQ338" s="72"/>
      <c r="CR338" s="72"/>
      <c r="CS338" s="72"/>
      <c r="CT338" s="72"/>
      <c r="CU338" s="72"/>
      <c r="CV338" s="72"/>
      <c r="CW338" s="72"/>
      <c r="CX338" s="72"/>
      <c r="CY338" s="72"/>
      <c r="CZ338" s="72"/>
      <c r="DA338" s="72"/>
      <c r="DB338" s="72"/>
      <c r="DC338" s="72"/>
      <c r="DD338" s="72"/>
      <c r="DE338" s="72"/>
      <c r="DF338" s="72"/>
      <c r="DG338" s="72"/>
      <c r="DH338" s="72"/>
      <c r="DI338" s="72"/>
      <c r="DJ338" s="72"/>
      <c r="DK338" s="72"/>
      <c r="DL338" s="72"/>
      <c r="DM338" s="72"/>
      <c r="DN338" s="72"/>
      <c r="DO338" s="72"/>
      <c r="DP338" s="72"/>
      <c r="DQ338" s="72"/>
      <c r="DR338" s="72"/>
      <c r="DS338" s="72"/>
      <c r="DT338" s="72"/>
      <c r="DU338" s="72"/>
      <c r="DV338" s="72"/>
      <c r="DW338" s="72"/>
      <c r="DX338" s="72"/>
      <c r="DY338" s="72"/>
      <c r="DZ338" s="72"/>
      <c r="EA338" s="72"/>
      <c r="EB338" s="72"/>
      <c r="EC338" s="72"/>
      <c r="ED338" s="72"/>
      <c r="EE338" s="72"/>
      <c r="EF338" s="72"/>
      <c r="EG338" s="72"/>
      <c r="EH338" s="72"/>
      <c r="EI338" s="72"/>
      <c r="EJ338" s="72"/>
      <c r="EK338" s="72"/>
      <c r="EL338" s="72"/>
      <c r="EM338" s="72"/>
      <c r="EN338" s="72"/>
      <c r="EO338" s="72"/>
      <c r="EP338" s="72"/>
      <c r="EQ338" s="72"/>
      <c r="ER338" s="72"/>
      <c r="ES338" s="72"/>
      <c r="ET338" s="72"/>
      <c r="EU338" s="72"/>
      <c r="EV338" s="72"/>
      <c r="EW338" s="72"/>
      <c r="EX338" s="72"/>
      <c r="EY338" s="72"/>
      <c r="EZ338" s="72"/>
      <c r="FA338" s="72"/>
      <c r="FB338" s="72"/>
      <c r="FC338" s="72"/>
      <c r="FD338" s="72"/>
      <c r="FE338" s="72"/>
      <c r="FF338" s="72"/>
      <c r="FG338" s="72"/>
      <c r="FH338" s="72"/>
      <c r="FI338" s="72"/>
      <c r="FJ338" s="72"/>
      <c r="FK338" s="72"/>
      <c r="FL338" s="72"/>
      <c r="FM338" s="72"/>
      <c r="FN338" s="72"/>
      <c r="FO338" s="72"/>
      <c r="FP338" s="72"/>
      <c r="FQ338" s="72"/>
      <c r="FR338" s="72"/>
      <c r="FS338" s="72"/>
      <c r="FT338" s="72"/>
      <c r="FU338" s="72"/>
      <c r="FV338" s="72"/>
      <c r="FW338" s="72"/>
      <c r="FX338" s="72"/>
      <c r="FY338" s="72"/>
      <c r="FZ338" s="72"/>
      <c r="GA338" s="72"/>
      <c r="GB338" s="72"/>
      <c r="GC338" s="72"/>
      <c r="GD338" s="72"/>
      <c r="GE338" s="72"/>
      <c r="GF338" s="72"/>
      <c r="GG338" s="72"/>
      <c r="GH338" s="72"/>
      <c r="GI338" s="72"/>
      <c r="GJ338" s="72"/>
      <c r="GK338" s="72"/>
      <c r="GL338" s="72"/>
      <c r="GM338" s="72"/>
      <c r="GN338" s="72"/>
      <c r="GO338" s="72"/>
      <c r="GP338" s="72"/>
      <c r="GQ338" s="72"/>
      <c r="GR338" s="72"/>
      <c r="GS338" s="72"/>
      <c r="GT338" s="72"/>
      <c r="GU338" s="72"/>
      <c r="GV338" s="72"/>
      <c r="GW338" s="72"/>
      <c r="GX338" s="72"/>
      <c r="GY338" s="72"/>
      <c r="GZ338" s="72"/>
      <c r="HA338" s="72"/>
      <c r="HB338" s="72"/>
      <c r="HC338" s="72"/>
      <c r="HD338" s="72"/>
      <c r="HE338" s="72"/>
      <c r="HF338" s="72"/>
      <c r="HG338" s="72"/>
      <c r="HH338" s="72"/>
      <c r="HI338" s="72"/>
      <c r="HJ338" s="72"/>
      <c r="HK338" s="72"/>
      <c r="HL338" s="72"/>
      <c r="HM338" s="72"/>
      <c r="HN338" s="72"/>
      <c r="HO338" s="72"/>
      <c r="HP338" s="72"/>
      <c r="HQ338" s="72"/>
      <c r="HR338" s="72"/>
      <c r="HS338" s="72"/>
      <c r="HT338" s="72"/>
      <c r="HU338" s="72"/>
      <c r="HV338" s="72"/>
      <c r="HW338" s="72"/>
    </row>
    <row r="339" spans="1:231" ht="27.75" customHeight="1" x14ac:dyDescent="0.2">
      <c r="A339" s="37"/>
      <c r="B339" s="25" t="s">
        <v>298</v>
      </c>
      <c r="C339" s="26" t="s">
        <v>299</v>
      </c>
      <c r="D339" s="19">
        <v>349.44375000000002</v>
      </c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  <c r="AA339" s="72"/>
      <c r="AB339" s="72"/>
      <c r="AC339" s="72"/>
      <c r="AD339" s="72"/>
      <c r="AE339" s="72"/>
      <c r="AF339" s="72"/>
      <c r="AG339" s="72"/>
      <c r="AH339" s="72"/>
      <c r="AI339" s="72"/>
      <c r="AJ339" s="72"/>
      <c r="AK339" s="72"/>
      <c r="AL339" s="72"/>
      <c r="AM339" s="72"/>
      <c r="AN339" s="72"/>
      <c r="AO339" s="72"/>
      <c r="AP339" s="72"/>
      <c r="AQ339" s="72"/>
      <c r="AR339" s="72"/>
      <c r="AS339" s="72"/>
      <c r="AT339" s="72"/>
      <c r="AU339" s="72"/>
      <c r="AV339" s="72"/>
      <c r="AW339" s="72"/>
      <c r="AX339" s="72"/>
      <c r="AY339" s="72"/>
      <c r="AZ339" s="72"/>
      <c r="BA339" s="72"/>
      <c r="BB339" s="72"/>
      <c r="BC339" s="72"/>
      <c r="BD339" s="72"/>
      <c r="BE339" s="72"/>
      <c r="BF339" s="72"/>
      <c r="BG339" s="72"/>
      <c r="BH339" s="72"/>
      <c r="BI339" s="72"/>
      <c r="BJ339" s="72"/>
      <c r="BK339" s="72"/>
      <c r="BL339" s="72"/>
      <c r="BM339" s="72"/>
      <c r="BN339" s="72"/>
      <c r="BO339" s="72"/>
      <c r="BP339" s="72"/>
      <c r="BQ339" s="72"/>
      <c r="BR339" s="72"/>
      <c r="BS339" s="72"/>
      <c r="BT339" s="72"/>
      <c r="BU339" s="72"/>
      <c r="BV339" s="72"/>
      <c r="BW339" s="72"/>
      <c r="BX339" s="72"/>
      <c r="BY339" s="72"/>
      <c r="BZ339" s="72"/>
      <c r="CA339" s="72"/>
      <c r="CB339" s="72"/>
      <c r="CC339" s="72"/>
      <c r="CD339" s="72"/>
      <c r="CE339" s="72"/>
      <c r="CF339" s="72"/>
      <c r="CG339" s="72"/>
      <c r="CH339" s="72"/>
      <c r="CI339" s="72"/>
      <c r="CJ339" s="72"/>
      <c r="CK339" s="72"/>
      <c r="CL339" s="72"/>
      <c r="CM339" s="72"/>
      <c r="CN339" s="72"/>
      <c r="CO339" s="72"/>
      <c r="CP339" s="72"/>
      <c r="CQ339" s="72"/>
      <c r="CR339" s="72"/>
      <c r="CS339" s="72"/>
      <c r="CT339" s="72"/>
      <c r="CU339" s="72"/>
      <c r="CV339" s="72"/>
      <c r="CW339" s="72"/>
      <c r="CX339" s="72"/>
      <c r="CY339" s="72"/>
      <c r="CZ339" s="72"/>
      <c r="DA339" s="72"/>
      <c r="DB339" s="72"/>
      <c r="DC339" s="72"/>
      <c r="DD339" s="72"/>
      <c r="DE339" s="72"/>
      <c r="DF339" s="72"/>
      <c r="DG339" s="72"/>
      <c r="DH339" s="72"/>
      <c r="DI339" s="72"/>
      <c r="DJ339" s="72"/>
      <c r="DK339" s="72"/>
      <c r="DL339" s="72"/>
      <c r="DM339" s="72"/>
      <c r="DN339" s="72"/>
      <c r="DO339" s="72"/>
      <c r="DP339" s="72"/>
      <c r="DQ339" s="72"/>
      <c r="DR339" s="72"/>
      <c r="DS339" s="72"/>
      <c r="DT339" s="72"/>
      <c r="DU339" s="72"/>
      <c r="DV339" s="72"/>
      <c r="DW339" s="72"/>
      <c r="DX339" s="72"/>
      <c r="DY339" s="72"/>
      <c r="DZ339" s="72"/>
      <c r="EA339" s="72"/>
      <c r="EB339" s="72"/>
      <c r="EC339" s="72"/>
      <c r="ED339" s="72"/>
      <c r="EE339" s="72"/>
      <c r="EF339" s="72"/>
      <c r="EG339" s="72"/>
      <c r="EH339" s="72"/>
      <c r="EI339" s="72"/>
      <c r="EJ339" s="72"/>
      <c r="EK339" s="72"/>
      <c r="EL339" s="72"/>
      <c r="EM339" s="72"/>
      <c r="EN339" s="72"/>
      <c r="EO339" s="72"/>
      <c r="EP339" s="72"/>
      <c r="EQ339" s="72"/>
      <c r="ER339" s="72"/>
      <c r="ES339" s="72"/>
      <c r="ET339" s="72"/>
      <c r="EU339" s="72"/>
      <c r="EV339" s="72"/>
      <c r="EW339" s="72"/>
      <c r="EX339" s="72"/>
      <c r="EY339" s="72"/>
      <c r="EZ339" s="72"/>
      <c r="FA339" s="72"/>
      <c r="FB339" s="72"/>
      <c r="FC339" s="72"/>
      <c r="FD339" s="72"/>
      <c r="FE339" s="72"/>
      <c r="FF339" s="72"/>
      <c r="FG339" s="72"/>
      <c r="FH339" s="72"/>
      <c r="FI339" s="72"/>
      <c r="FJ339" s="72"/>
      <c r="FK339" s="72"/>
      <c r="FL339" s="72"/>
      <c r="FM339" s="72"/>
      <c r="FN339" s="72"/>
      <c r="FO339" s="72"/>
      <c r="FP339" s="72"/>
      <c r="FQ339" s="72"/>
      <c r="FR339" s="72"/>
      <c r="FS339" s="72"/>
      <c r="FT339" s="72"/>
      <c r="FU339" s="72"/>
      <c r="FV339" s="72"/>
      <c r="FW339" s="72"/>
      <c r="FX339" s="72"/>
      <c r="FY339" s="72"/>
      <c r="FZ339" s="72"/>
      <c r="GA339" s="72"/>
      <c r="GB339" s="72"/>
      <c r="GC339" s="72"/>
      <c r="GD339" s="72"/>
      <c r="GE339" s="72"/>
      <c r="GF339" s="72"/>
      <c r="GG339" s="72"/>
      <c r="GH339" s="72"/>
      <c r="GI339" s="72"/>
      <c r="GJ339" s="72"/>
      <c r="GK339" s="72"/>
      <c r="GL339" s="72"/>
      <c r="GM339" s="72"/>
      <c r="GN339" s="72"/>
      <c r="GO339" s="72"/>
      <c r="GP339" s="72"/>
      <c r="GQ339" s="72"/>
      <c r="GR339" s="72"/>
      <c r="GS339" s="72"/>
      <c r="GT339" s="72"/>
      <c r="GU339" s="72"/>
      <c r="GV339" s="72"/>
      <c r="GW339" s="72"/>
      <c r="GX339" s="72"/>
      <c r="GY339" s="72"/>
      <c r="GZ339" s="72"/>
      <c r="HA339" s="72"/>
      <c r="HB339" s="72"/>
      <c r="HC339" s="72"/>
      <c r="HD339" s="72"/>
      <c r="HE339" s="72"/>
      <c r="HF339" s="72"/>
      <c r="HG339" s="72"/>
      <c r="HH339" s="72"/>
      <c r="HI339" s="72"/>
      <c r="HJ339" s="72"/>
      <c r="HK339" s="72"/>
      <c r="HL339" s="72"/>
      <c r="HM339" s="72"/>
      <c r="HN339" s="72"/>
      <c r="HO339" s="72"/>
      <c r="HP339" s="72"/>
      <c r="HQ339" s="72"/>
      <c r="HR339" s="72"/>
      <c r="HS339" s="72"/>
      <c r="HT339" s="72"/>
      <c r="HU339" s="72"/>
      <c r="HV339" s="72"/>
      <c r="HW339" s="72"/>
    </row>
    <row r="340" spans="1:231" ht="14.25" customHeight="1" x14ac:dyDescent="0.2">
      <c r="A340" s="38"/>
      <c r="B340" s="25" t="s">
        <v>293</v>
      </c>
      <c r="C340" s="26" t="s">
        <v>294</v>
      </c>
      <c r="D340" s="19">
        <v>1215.8597400000001</v>
      </c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  <c r="AA340" s="72"/>
      <c r="AB340" s="72"/>
      <c r="AC340" s="72"/>
      <c r="AD340" s="72"/>
      <c r="AE340" s="72"/>
      <c r="AF340" s="72"/>
      <c r="AG340" s="72"/>
      <c r="AH340" s="72"/>
      <c r="AI340" s="72"/>
      <c r="AJ340" s="72"/>
      <c r="AK340" s="72"/>
      <c r="AL340" s="72"/>
      <c r="AM340" s="72"/>
      <c r="AN340" s="72"/>
      <c r="AO340" s="72"/>
      <c r="AP340" s="72"/>
      <c r="AQ340" s="72"/>
      <c r="AR340" s="72"/>
      <c r="AS340" s="72"/>
      <c r="AT340" s="72"/>
      <c r="AU340" s="72"/>
      <c r="AV340" s="72"/>
      <c r="AW340" s="72"/>
      <c r="AX340" s="72"/>
      <c r="AY340" s="72"/>
      <c r="AZ340" s="72"/>
      <c r="BA340" s="72"/>
      <c r="BB340" s="72"/>
      <c r="BC340" s="72"/>
      <c r="BD340" s="72"/>
      <c r="BE340" s="72"/>
      <c r="BF340" s="72"/>
      <c r="BG340" s="72"/>
      <c r="BH340" s="72"/>
      <c r="BI340" s="72"/>
      <c r="BJ340" s="72"/>
      <c r="BK340" s="72"/>
      <c r="BL340" s="72"/>
      <c r="BM340" s="72"/>
      <c r="BN340" s="72"/>
      <c r="BO340" s="72"/>
      <c r="BP340" s="72"/>
      <c r="BQ340" s="72"/>
      <c r="BR340" s="72"/>
      <c r="BS340" s="72"/>
      <c r="BT340" s="72"/>
      <c r="BU340" s="72"/>
      <c r="BV340" s="72"/>
      <c r="BW340" s="72"/>
      <c r="BX340" s="72"/>
      <c r="BY340" s="72"/>
      <c r="BZ340" s="72"/>
      <c r="CA340" s="72"/>
      <c r="CB340" s="72"/>
      <c r="CC340" s="72"/>
      <c r="CD340" s="72"/>
      <c r="CE340" s="72"/>
      <c r="CF340" s="72"/>
      <c r="CG340" s="72"/>
      <c r="CH340" s="72"/>
      <c r="CI340" s="72"/>
      <c r="CJ340" s="72"/>
      <c r="CK340" s="72"/>
      <c r="CL340" s="72"/>
      <c r="CM340" s="72"/>
      <c r="CN340" s="72"/>
      <c r="CO340" s="72"/>
      <c r="CP340" s="72"/>
      <c r="CQ340" s="72"/>
      <c r="CR340" s="72"/>
      <c r="CS340" s="72"/>
      <c r="CT340" s="72"/>
      <c r="CU340" s="72"/>
      <c r="CV340" s="72"/>
      <c r="CW340" s="72"/>
      <c r="CX340" s="72"/>
      <c r="CY340" s="72"/>
      <c r="CZ340" s="72"/>
      <c r="DA340" s="72"/>
      <c r="DB340" s="72"/>
      <c r="DC340" s="72"/>
      <c r="DD340" s="72"/>
      <c r="DE340" s="72"/>
      <c r="DF340" s="72"/>
      <c r="DG340" s="72"/>
      <c r="DH340" s="72"/>
      <c r="DI340" s="72"/>
      <c r="DJ340" s="72"/>
      <c r="DK340" s="72"/>
      <c r="DL340" s="72"/>
      <c r="DM340" s="72"/>
      <c r="DN340" s="72"/>
      <c r="DO340" s="72"/>
      <c r="DP340" s="72"/>
      <c r="DQ340" s="72"/>
      <c r="DR340" s="72"/>
      <c r="DS340" s="72"/>
      <c r="DT340" s="72"/>
      <c r="DU340" s="72"/>
      <c r="DV340" s="72"/>
      <c r="DW340" s="72"/>
      <c r="DX340" s="72"/>
      <c r="DY340" s="72"/>
      <c r="DZ340" s="72"/>
      <c r="EA340" s="72"/>
      <c r="EB340" s="72"/>
      <c r="EC340" s="72"/>
      <c r="ED340" s="72"/>
      <c r="EE340" s="72"/>
      <c r="EF340" s="72"/>
      <c r="EG340" s="72"/>
      <c r="EH340" s="72"/>
      <c r="EI340" s="72"/>
      <c r="EJ340" s="72"/>
      <c r="EK340" s="72"/>
      <c r="EL340" s="72"/>
      <c r="EM340" s="72"/>
      <c r="EN340" s="72"/>
      <c r="EO340" s="72"/>
      <c r="EP340" s="72"/>
      <c r="EQ340" s="72"/>
      <c r="ER340" s="72"/>
      <c r="ES340" s="72"/>
      <c r="ET340" s="72"/>
      <c r="EU340" s="72"/>
      <c r="EV340" s="72"/>
      <c r="EW340" s="72"/>
      <c r="EX340" s="72"/>
      <c r="EY340" s="72"/>
      <c r="EZ340" s="72"/>
      <c r="FA340" s="72"/>
      <c r="FB340" s="72"/>
      <c r="FC340" s="72"/>
      <c r="FD340" s="72"/>
      <c r="FE340" s="72"/>
      <c r="FF340" s="72"/>
      <c r="FG340" s="72"/>
      <c r="FH340" s="72"/>
      <c r="FI340" s="72"/>
      <c r="FJ340" s="72"/>
      <c r="FK340" s="72"/>
      <c r="FL340" s="72"/>
      <c r="FM340" s="72"/>
      <c r="FN340" s="72"/>
      <c r="FO340" s="72"/>
      <c r="FP340" s="72"/>
      <c r="FQ340" s="72"/>
      <c r="FR340" s="72"/>
      <c r="FS340" s="72"/>
      <c r="FT340" s="72"/>
      <c r="FU340" s="72"/>
      <c r="FV340" s="72"/>
      <c r="FW340" s="72"/>
      <c r="FX340" s="72"/>
      <c r="FY340" s="72"/>
      <c r="FZ340" s="72"/>
      <c r="GA340" s="72"/>
      <c r="GB340" s="72"/>
      <c r="GC340" s="72"/>
      <c r="GD340" s="72"/>
      <c r="GE340" s="72"/>
      <c r="GF340" s="72"/>
      <c r="GG340" s="72"/>
      <c r="GH340" s="72"/>
      <c r="GI340" s="72"/>
      <c r="GJ340" s="72"/>
      <c r="GK340" s="72"/>
      <c r="GL340" s="72"/>
      <c r="GM340" s="72"/>
      <c r="GN340" s="72"/>
      <c r="GO340" s="72"/>
      <c r="GP340" s="72"/>
      <c r="GQ340" s="72"/>
      <c r="GR340" s="72"/>
      <c r="GS340" s="72"/>
      <c r="GT340" s="72"/>
      <c r="GU340" s="72"/>
      <c r="GV340" s="72"/>
      <c r="GW340" s="72"/>
      <c r="GX340" s="72"/>
      <c r="GY340" s="72"/>
      <c r="GZ340" s="72"/>
      <c r="HA340" s="72"/>
      <c r="HB340" s="72"/>
      <c r="HC340" s="72"/>
      <c r="HD340" s="72"/>
      <c r="HE340" s="72"/>
      <c r="HF340" s="72"/>
      <c r="HG340" s="72"/>
      <c r="HH340" s="72"/>
      <c r="HI340" s="72"/>
      <c r="HJ340" s="72"/>
      <c r="HK340" s="72"/>
      <c r="HL340" s="72"/>
      <c r="HM340" s="72"/>
      <c r="HN340" s="72"/>
      <c r="HO340" s="72"/>
      <c r="HP340" s="72"/>
      <c r="HQ340" s="72"/>
      <c r="HR340" s="72"/>
      <c r="HS340" s="72"/>
      <c r="HT340" s="72"/>
      <c r="HU340" s="72"/>
      <c r="HV340" s="72"/>
      <c r="HW340" s="72"/>
    </row>
    <row r="341" spans="1:231" ht="27.75" customHeight="1" x14ac:dyDescent="0.2">
      <c r="A341" s="37" t="s">
        <v>448</v>
      </c>
      <c r="B341" s="25"/>
      <c r="C341" s="26" t="s">
        <v>176</v>
      </c>
      <c r="D341" s="19">
        <f>D342</f>
        <v>2.59</v>
      </c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51"/>
      <c r="AU341" s="51"/>
      <c r="AV341" s="51"/>
      <c r="AW341" s="51"/>
      <c r="AX341" s="51"/>
      <c r="AY341" s="51"/>
      <c r="AZ341" s="51"/>
      <c r="BA341" s="51"/>
      <c r="BB341" s="51"/>
      <c r="BC341" s="51"/>
      <c r="BD341" s="51"/>
      <c r="BE341" s="51"/>
      <c r="BF341" s="51"/>
      <c r="BG341" s="51"/>
      <c r="BH341" s="51"/>
      <c r="BI341" s="51"/>
      <c r="BJ341" s="51"/>
      <c r="BK341" s="51"/>
      <c r="BL341" s="51"/>
      <c r="BM341" s="51"/>
      <c r="BN341" s="51"/>
      <c r="BO341" s="51"/>
      <c r="BP341" s="51"/>
      <c r="BQ341" s="51"/>
      <c r="BR341" s="51"/>
      <c r="BS341" s="51"/>
      <c r="BT341" s="51"/>
      <c r="BU341" s="51"/>
      <c r="BV341" s="51"/>
      <c r="BW341" s="51"/>
      <c r="BX341" s="51"/>
      <c r="BY341" s="51"/>
      <c r="BZ341" s="51"/>
      <c r="CA341" s="51"/>
      <c r="CB341" s="51"/>
      <c r="CC341" s="51"/>
      <c r="CD341" s="51"/>
      <c r="CE341" s="51"/>
      <c r="CF341" s="51"/>
      <c r="CG341" s="51"/>
      <c r="CH341" s="51"/>
      <c r="CI341" s="51"/>
      <c r="CJ341" s="51"/>
      <c r="CK341" s="51"/>
      <c r="CL341" s="51"/>
      <c r="CM341" s="51"/>
      <c r="CN341" s="51"/>
      <c r="CO341" s="51"/>
      <c r="CP341" s="51"/>
      <c r="CQ341" s="51"/>
      <c r="CR341" s="51"/>
      <c r="CS341" s="51"/>
      <c r="CT341" s="51"/>
      <c r="CU341" s="51"/>
      <c r="CV341" s="51"/>
      <c r="CW341" s="51"/>
      <c r="CX341" s="51"/>
      <c r="CY341" s="51"/>
      <c r="CZ341" s="51"/>
      <c r="DA341" s="51"/>
      <c r="DB341" s="51"/>
      <c r="DC341" s="51"/>
      <c r="DD341" s="51"/>
      <c r="DE341" s="51"/>
      <c r="DF341" s="51"/>
      <c r="DG341" s="51"/>
      <c r="DH341" s="51"/>
      <c r="DI341" s="51"/>
      <c r="DJ341" s="51"/>
      <c r="DK341" s="51"/>
      <c r="DL341" s="51"/>
      <c r="DM341" s="51"/>
      <c r="DN341" s="51"/>
      <c r="DO341" s="51"/>
      <c r="DP341" s="51"/>
      <c r="DQ341" s="51"/>
      <c r="DR341" s="51"/>
      <c r="DS341" s="51"/>
      <c r="DT341" s="51"/>
      <c r="DU341" s="51"/>
      <c r="DV341" s="51"/>
      <c r="DW341" s="51"/>
      <c r="DX341" s="51"/>
      <c r="DY341" s="51"/>
      <c r="DZ341" s="51"/>
      <c r="EA341" s="51"/>
      <c r="EB341" s="51"/>
      <c r="EC341" s="51"/>
      <c r="ED341" s="51"/>
      <c r="EE341" s="51"/>
      <c r="EF341" s="51"/>
      <c r="EG341" s="51"/>
      <c r="EH341" s="51"/>
      <c r="EI341" s="51"/>
      <c r="EJ341" s="51"/>
      <c r="EK341" s="51"/>
      <c r="EL341" s="51"/>
      <c r="EM341" s="51"/>
      <c r="EN341" s="51"/>
      <c r="EO341" s="51"/>
      <c r="EP341" s="51"/>
      <c r="EQ341" s="51"/>
      <c r="ER341" s="51"/>
      <c r="ES341" s="51"/>
      <c r="ET341" s="51"/>
      <c r="EU341" s="51"/>
      <c r="EV341" s="51"/>
      <c r="EW341" s="51"/>
      <c r="EX341" s="51"/>
      <c r="EY341" s="51"/>
      <c r="EZ341" s="51"/>
      <c r="FA341" s="51"/>
      <c r="FB341" s="51"/>
      <c r="FC341" s="51"/>
      <c r="FD341" s="51"/>
      <c r="FE341" s="51"/>
      <c r="FF341" s="51"/>
      <c r="FG341" s="51"/>
      <c r="FH341" s="51"/>
      <c r="FI341" s="51"/>
      <c r="FJ341" s="51"/>
      <c r="FK341" s="51"/>
      <c r="FL341" s="51"/>
      <c r="FM341" s="51"/>
      <c r="FN341" s="51"/>
      <c r="FO341" s="51"/>
      <c r="FP341" s="51"/>
      <c r="FQ341" s="51"/>
      <c r="FR341" s="51"/>
      <c r="FS341" s="51"/>
      <c r="FT341" s="51"/>
      <c r="FU341" s="51"/>
      <c r="FV341" s="51"/>
      <c r="FW341" s="51"/>
      <c r="FX341" s="51"/>
      <c r="FY341" s="51"/>
      <c r="FZ341" s="51"/>
      <c r="GA341" s="51"/>
      <c r="GB341" s="51"/>
      <c r="GC341" s="51"/>
      <c r="GD341" s="51"/>
      <c r="GE341" s="51"/>
      <c r="GF341" s="51"/>
      <c r="GG341" s="51"/>
      <c r="GH341" s="51"/>
      <c r="GI341" s="51"/>
      <c r="GJ341" s="51"/>
      <c r="GK341" s="51"/>
      <c r="GL341" s="51"/>
      <c r="GM341" s="51"/>
      <c r="GN341" s="51"/>
      <c r="GO341" s="51"/>
      <c r="GP341" s="51"/>
      <c r="GQ341" s="51"/>
      <c r="GR341" s="51"/>
      <c r="GS341" s="51"/>
      <c r="GT341" s="51"/>
      <c r="GU341" s="51"/>
      <c r="GV341" s="51"/>
      <c r="GW341" s="51"/>
      <c r="GX341" s="51"/>
      <c r="GY341" s="51"/>
      <c r="GZ341" s="51"/>
      <c r="HA341" s="51"/>
      <c r="HB341" s="51"/>
      <c r="HC341" s="51"/>
      <c r="HD341" s="51"/>
      <c r="HE341" s="51"/>
      <c r="HF341" s="51"/>
      <c r="HG341" s="51"/>
      <c r="HH341" s="51"/>
      <c r="HI341" s="51"/>
      <c r="HJ341" s="51"/>
      <c r="HK341" s="51"/>
      <c r="HL341" s="51"/>
      <c r="HM341" s="51"/>
      <c r="HN341" s="51"/>
      <c r="HO341" s="51"/>
      <c r="HP341" s="51"/>
      <c r="HQ341" s="51"/>
      <c r="HR341" s="51"/>
      <c r="HS341" s="51"/>
      <c r="HT341" s="51"/>
      <c r="HU341" s="51"/>
      <c r="HV341" s="51"/>
      <c r="HW341" s="51"/>
    </row>
    <row r="342" spans="1:231" ht="16.5" customHeight="1" x14ac:dyDescent="0.2">
      <c r="A342" s="37"/>
      <c r="B342" s="38">
        <v>700</v>
      </c>
      <c r="C342" s="18" t="s">
        <v>449</v>
      </c>
      <c r="D342" s="19">
        <v>2.59</v>
      </c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</row>
    <row r="343" spans="1:231" ht="27.75" customHeight="1" x14ac:dyDescent="0.2">
      <c r="A343" s="37" t="s">
        <v>450</v>
      </c>
      <c r="B343" s="38"/>
      <c r="C343" s="26" t="s">
        <v>177</v>
      </c>
      <c r="D343" s="19">
        <f>D344</f>
        <v>8244.8366700000006</v>
      </c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</row>
    <row r="344" spans="1:231" ht="15" customHeight="1" x14ac:dyDescent="0.2">
      <c r="A344" s="37" t="s">
        <v>451</v>
      </c>
      <c r="B344" s="38"/>
      <c r="C344" s="26" t="s">
        <v>178</v>
      </c>
      <c r="D344" s="19">
        <f>D345</f>
        <v>8244.8366700000006</v>
      </c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</row>
    <row r="345" spans="1:231" ht="27.75" customHeight="1" x14ac:dyDescent="0.2">
      <c r="A345" s="37" t="s">
        <v>452</v>
      </c>
      <c r="B345" s="38"/>
      <c r="C345" s="26" t="s">
        <v>179</v>
      </c>
      <c r="D345" s="19">
        <f>SUM(D346:D347)</f>
        <v>8244.8366700000006</v>
      </c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  <c r="AS345" s="40"/>
      <c r="AT345" s="40"/>
      <c r="AU345" s="40"/>
      <c r="AV345" s="40"/>
      <c r="AW345" s="40"/>
      <c r="AX345" s="40"/>
      <c r="AY345" s="40"/>
      <c r="AZ345" s="40"/>
      <c r="BA345" s="40"/>
      <c r="BB345" s="40"/>
      <c r="BC345" s="40"/>
      <c r="BD345" s="40"/>
      <c r="BE345" s="40"/>
      <c r="BF345" s="40"/>
      <c r="BG345" s="40"/>
      <c r="BH345" s="40"/>
      <c r="BI345" s="40"/>
      <c r="BJ345" s="40"/>
      <c r="BK345" s="40"/>
      <c r="BL345" s="40"/>
      <c r="BM345" s="40"/>
      <c r="BN345" s="40"/>
      <c r="BO345" s="40"/>
      <c r="BP345" s="40"/>
      <c r="BQ345" s="40"/>
      <c r="BR345" s="40"/>
      <c r="BS345" s="40"/>
      <c r="BT345" s="40"/>
      <c r="BU345" s="40"/>
      <c r="BV345" s="40"/>
      <c r="BW345" s="40"/>
      <c r="BX345" s="40"/>
      <c r="BY345" s="40"/>
      <c r="BZ345" s="40"/>
      <c r="CA345" s="40"/>
      <c r="CB345" s="40"/>
      <c r="CC345" s="40"/>
      <c r="CD345" s="40"/>
      <c r="CE345" s="40"/>
      <c r="CF345" s="40"/>
      <c r="CG345" s="40"/>
      <c r="CH345" s="40"/>
      <c r="CI345" s="40"/>
      <c r="CJ345" s="40"/>
      <c r="CK345" s="40"/>
      <c r="CL345" s="40"/>
      <c r="CM345" s="40"/>
      <c r="CN345" s="40"/>
      <c r="CO345" s="40"/>
      <c r="CP345" s="40"/>
      <c r="CQ345" s="40"/>
      <c r="CR345" s="40"/>
      <c r="CS345" s="40"/>
      <c r="CT345" s="40"/>
      <c r="CU345" s="40"/>
      <c r="CV345" s="40"/>
      <c r="CW345" s="40"/>
      <c r="CX345" s="40"/>
      <c r="CY345" s="40"/>
      <c r="CZ345" s="40"/>
      <c r="DA345" s="40"/>
      <c r="DB345" s="40"/>
      <c r="DC345" s="40"/>
      <c r="DD345" s="40"/>
      <c r="DE345" s="40"/>
      <c r="DF345" s="40"/>
      <c r="DG345" s="40"/>
      <c r="DH345" s="40"/>
      <c r="DI345" s="40"/>
      <c r="DJ345" s="40"/>
      <c r="DK345" s="40"/>
      <c r="DL345" s="40"/>
      <c r="DM345" s="40"/>
      <c r="DN345" s="40"/>
      <c r="DO345" s="40"/>
      <c r="DP345" s="40"/>
      <c r="DQ345" s="40"/>
      <c r="DR345" s="40"/>
      <c r="DS345" s="40"/>
      <c r="DT345" s="40"/>
      <c r="DU345" s="40"/>
      <c r="DV345" s="40"/>
      <c r="DW345" s="40"/>
      <c r="DX345" s="40"/>
      <c r="DY345" s="40"/>
      <c r="DZ345" s="40"/>
      <c r="EA345" s="40"/>
      <c r="EB345" s="40"/>
      <c r="EC345" s="40"/>
      <c r="ED345" s="40"/>
      <c r="EE345" s="40"/>
      <c r="EF345" s="40"/>
      <c r="EG345" s="40"/>
      <c r="EH345" s="40"/>
      <c r="EI345" s="40"/>
      <c r="EJ345" s="40"/>
      <c r="EK345" s="40"/>
      <c r="EL345" s="40"/>
      <c r="EM345" s="40"/>
      <c r="EN345" s="40"/>
      <c r="EO345" s="40"/>
      <c r="EP345" s="40"/>
      <c r="EQ345" s="40"/>
      <c r="ER345" s="40"/>
      <c r="ES345" s="40"/>
      <c r="ET345" s="40"/>
      <c r="EU345" s="40"/>
      <c r="EV345" s="40"/>
      <c r="EW345" s="40"/>
      <c r="EX345" s="40"/>
      <c r="EY345" s="40"/>
      <c r="EZ345" s="40"/>
      <c r="FA345" s="40"/>
      <c r="FB345" s="40"/>
      <c r="FC345" s="40"/>
      <c r="FD345" s="40"/>
      <c r="FE345" s="40"/>
      <c r="FF345" s="40"/>
      <c r="FG345" s="40"/>
      <c r="FH345" s="40"/>
      <c r="FI345" s="40"/>
      <c r="FJ345" s="40"/>
      <c r="FK345" s="40"/>
      <c r="FL345" s="40"/>
      <c r="FM345" s="40"/>
      <c r="FN345" s="40"/>
      <c r="FO345" s="40"/>
      <c r="FP345" s="40"/>
      <c r="FQ345" s="40"/>
      <c r="FR345" s="40"/>
      <c r="FS345" s="40"/>
      <c r="FT345" s="40"/>
      <c r="FU345" s="40"/>
      <c r="FV345" s="40"/>
      <c r="FW345" s="40"/>
      <c r="FX345" s="40"/>
      <c r="FY345" s="40"/>
      <c r="FZ345" s="40"/>
      <c r="GA345" s="40"/>
      <c r="GB345" s="40"/>
      <c r="GC345" s="40"/>
      <c r="GD345" s="40"/>
      <c r="GE345" s="40"/>
      <c r="GF345" s="40"/>
      <c r="GG345" s="40"/>
      <c r="GH345" s="40"/>
      <c r="GI345" s="40"/>
      <c r="GJ345" s="40"/>
      <c r="GK345" s="40"/>
      <c r="GL345" s="40"/>
      <c r="GM345" s="40"/>
      <c r="GN345" s="40"/>
      <c r="GO345" s="40"/>
      <c r="GP345" s="40"/>
      <c r="GQ345" s="40"/>
      <c r="GR345" s="40"/>
      <c r="GS345" s="40"/>
      <c r="GT345" s="40"/>
      <c r="GU345" s="40"/>
      <c r="GV345" s="40"/>
      <c r="GW345" s="40"/>
      <c r="GX345" s="40"/>
      <c r="GY345" s="40"/>
      <c r="GZ345" s="40"/>
      <c r="HA345" s="40"/>
      <c r="HB345" s="40"/>
      <c r="HC345" s="40"/>
      <c r="HD345" s="40"/>
      <c r="HE345" s="40"/>
      <c r="HF345" s="40"/>
      <c r="HG345" s="40"/>
      <c r="HH345" s="40"/>
      <c r="HI345" s="40"/>
      <c r="HJ345" s="40"/>
      <c r="HK345" s="40"/>
      <c r="HL345" s="40"/>
      <c r="HM345" s="40"/>
      <c r="HN345" s="40"/>
      <c r="HO345" s="40"/>
      <c r="HP345" s="40"/>
      <c r="HQ345" s="40"/>
      <c r="HR345" s="40"/>
      <c r="HS345" s="40"/>
      <c r="HT345" s="40"/>
      <c r="HU345" s="40"/>
      <c r="HV345" s="40"/>
      <c r="HW345" s="40"/>
    </row>
    <row r="346" spans="1:231" ht="42.75" customHeight="1" x14ac:dyDescent="0.2">
      <c r="A346" s="37"/>
      <c r="B346" s="25" t="s">
        <v>283</v>
      </c>
      <c r="C346" s="26" t="s">
        <v>284</v>
      </c>
      <c r="D346" s="19">
        <v>7754.3027199999997</v>
      </c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  <c r="AG346" s="40"/>
      <c r="AH346" s="40"/>
      <c r="AI346" s="40"/>
      <c r="AJ346" s="40"/>
      <c r="AK346" s="40"/>
      <c r="AL346" s="40"/>
      <c r="AM346" s="40"/>
      <c r="AN346" s="40"/>
      <c r="AO346" s="40"/>
      <c r="AP346" s="40"/>
      <c r="AQ346" s="40"/>
      <c r="AR346" s="40"/>
      <c r="AS346" s="40"/>
      <c r="AT346" s="40"/>
      <c r="AU346" s="40"/>
      <c r="AV346" s="40"/>
      <c r="AW346" s="40"/>
      <c r="AX346" s="40"/>
      <c r="AY346" s="40"/>
      <c r="AZ346" s="40"/>
      <c r="BA346" s="40"/>
      <c r="BB346" s="40"/>
      <c r="BC346" s="40"/>
      <c r="BD346" s="40"/>
      <c r="BE346" s="40"/>
      <c r="BF346" s="40"/>
      <c r="BG346" s="40"/>
      <c r="BH346" s="40"/>
      <c r="BI346" s="40"/>
      <c r="BJ346" s="40"/>
      <c r="BK346" s="40"/>
      <c r="BL346" s="40"/>
      <c r="BM346" s="40"/>
      <c r="BN346" s="40"/>
      <c r="BO346" s="40"/>
      <c r="BP346" s="40"/>
      <c r="BQ346" s="40"/>
      <c r="BR346" s="40"/>
      <c r="BS346" s="40"/>
      <c r="BT346" s="40"/>
      <c r="BU346" s="40"/>
      <c r="BV346" s="40"/>
      <c r="BW346" s="40"/>
      <c r="BX346" s="40"/>
      <c r="BY346" s="40"/>
      <c r="BZ346" s="40"/>
      <c r="CA346" s="40"/>
      <c r="CB346" s="40"/>
      <c r="CC346" s="40"/>
      <c r="CD346" s="40"/>
      <c r="CE346" s="40"/>
      <c r="CF346" s="40"/>
      <c r="CG346" s="40"/>
      <c r="CH346" s="40"/>
      <c r="CI346" s="40"/>
      <c r="CJ346" s="40"/>
      <c r="CK346" s="40"/>
      <c r="CL346" s="40"/>
      <c r="CM346" s="40"/>
      <c r="CN346" s="40"/>
      <c r="CO346" s="40"/>
      <c r="CP346" s="40"/>
      <c r="CQ346" s="40"/>
      <c r="CR346" s="40"/>
      <c r="CS346" s="40"/>
      <c r="CT346" s="40"/>
      <c r="CU346" s="40"/>
      <c r="CV346" s="40"/>
      <c r="CW346" s="40"/>
      <c r="CX346" s="40"/>
      <c r="CY346" s="40"/>
      <c r="CZ346" s="40"/>
      <c r="DA346" s="40"/>
      <c r="DB346" s="40"/>
      <c r="DC346" s="40"/>
      <c r="DD346" s="40"/>
      <c r="DE346" s="40"/>
      <c r="DF346" s="40"/>
      <c r="DG346" s="40"/>
      <c r="DH346" s="40"/>
      <c r="DI346" s="40"/>
      <c r="DJ346" s="40"/>
      <c r="DK346" s="40"/>
      <c r="DL346" s="40"/>
      <c r="DM346" s="40"/>
      <c r="DN346" s="40"/>
      <c r="DO346" s="40"/>
      <c r="DP346" s="40"/>
      <c r="DQ346" s="40"/>
      <c r="DR346" s="40"/>
      <c r="DS346" s="40"/>
      <c r="DT346" s="40"/>
      <c r="DU346" s="40"/>
      <c r="DV346" s="40"/>
      <c r="DW346" s="40"/>
      <c r="DX346" s="40"/>
      <c r="DY346" s="40"/>
      <c r="DZ346" s="40"/>
      <c r="EA346" s="40"/>
      <c r="EB346" s="40"/>
      <c r="EC346" s="40"/>
      <c r="ED346" s="40"/>
      <c r="EE346" s="40"/>
      <c r="EF346" s="40"/>
      <c r="EG346" s="40"/>
      <c r="EH346" s="40"/>
      <c r="EI346" s="40"/>
      <c r="EJ346" s="40"/>
      <c r="EK346" s="40"/>
      <c r="EL346" s="40"/>
      <c r="EM346" s="40"/>
      <c r="EN346" s="40"/>
      <c r="EO346" s="40"/>
      <c r="EP346" s="40"/>
      <c r="EQ346" s="40"/>
      <c r="ER346" s="40"/>
      <c r="ES346" s="40"/>
      <c r="ET346" s="40"/>
      <c r="EU346" s="40"/>
      <c r="EV346" s="40"/>
      <c r="EW346" s="40"/>
      <c r="EX346" s="40"/>
      <c r="EY346" s="40"/>
      <c r="EZ346" s="40"/>
      <c r="FA346" s="40"/>
      <c r="FB346" s="40"/>
      <c r="FC346" s="40"/>
      <c r="FD346" s="40"/>
      <c r="FE346" s="40"/>
      <c r="FF346" s="40"/>
      <c r="FG346" s="40"/>
      <c r="FH346" s="40"/>
      <c r="FI346" s="40"/>
      <c r="FJ346" s="40"/>
      <c r="FK346" s="40"/>
      <c r="FL346" s="40"/>
      <c r="FM346" s="40"/>
      <c r="FN346" s="40"/>
      <c r="FO346" s="40"/>
      <c r="FP346" s="40"/>
      <c r="FQ346" s="40"/>
      <c r="FR346" s="40"/>
      <c r="FS346" s="40"/>
      <c r="FT346" s="40"/>
      <c r="FU346" s="40"/>
      <c r="FV346" s="40"/>
      <c r="FW346" s="40"/>
      <c r="FX346" s="40"/>
      <c r="FY346" s="40"/>
      <c r="FZ346" s="40"/>
      <c r="GA346" s="40"/>
      <c r="GB346" s="40"/>
      <c r="GC346" s="40"/>
      <c r="GD346" s="40"/>
      <c r="GE346" s="40"/>
      <c r="GF346" s="40"/>
      <c r="GG346" s="40"/>
      <c r="GH346" s="40"/>
      <c r="GI346" s="40"/>
      <c r="GJ346" s="40"/>
      <c r="GK346" s="40"/>
      <c r="GL346" s="40"/>
      <c r="GM346" s="40"/>
      <c r="GN346" s="40"/>
      <c r="GO346" s="40"/>
      <c r="GP346" s="40"/>
      <c r="GQ346" s="40"/>
      <c r="GR346" s="40"/>
      <c r="GS346" s="40"/>
      <c r="GT346" s="40"/>
      <c r="GU346" s="40"/>
      <c r="GV346" s="40"/>
      <c r="GW346" s="40"/>
      <c r="GX346" s="40"/>
      <c r="GY346" s="40"/>
      <c r="GZ346" s="40"/>
      <c r="HA346" s="40"/>
      <c r="HB346" s="40"/>
      <c r="HC346" s="40"/>
      <c r="HD346" s="40"/>
      <c r="HE346" s="40"/>
      <c r="HF346" s="40"/>
      <c r="HG346" s="40"/>
      <c r="HH346" s="40"/>
      <c r="HI346" s="40"/>
      <c r="HJ346" s="40"/>
      <c r="HK346" s="40"/>
      <c r="HL346" s="40"/>
      <c r="HM346" s="40"/>
      <c r="HN346" s="40"/>
      <c r="HO346" s="40"/>
      <c r="HP346" s="40"/>
      <c r="HQ346" s="40"/>
      <c r="HR346" s="40"/>
      <c r="HS346" s="40"/>
      <c r="HT346" s="40"/>
      <c r="HU346" s="40"/>
      <c r="HV346" s="40"/>
      <c r="HW346" s="40"/>
    </row>
    <row r="347" spans="1:231" ht="27.75" customHeight="1" x14ac:dyDescent="0.2">
      <c r="A347" s="37"/>
      <c r="B347" s="25" t="s">
        <v>285</v>
      </c>
      <c r="C347" s="26" t="s">
        <v>286</v>
      </c>
      <c r="D347" s="19">
        <v>490.53395</v>
      </c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  <c r="AG347" s="40"/>
      <c r="AH347" s="40"/>
      <c r="AI347" s="40"/>
      <c r="AJ347" s="40"/>
      <c r="AK347" s="40"/>
      <c r="AL347" s="40"/>
      <c r="AM347" s="40"/>
      <c r="AN347" s="40"/>
      <c r="AO347" s="40"/>
      <c r="AP347" s="40"/>
      <c r="AQ347" s="40"/>
      <c r="AR347" s="40"/>
      <c r="AS347" s="40"/>
      <c r="AT347" s="40"/>
      <c r="AU347" s="40"/>
      <c r="AV347" s="40"/>
      <c r="AW347" s="40"/>
      <c r="AX347" s="40"/>
      <c r="AY347" s="40"/>
      <c r="AZ347" s="40"/>
      <c r="BA347" s="40"/>
      <c r="BB347" s="40"/>
      <c r="BC347" s="40"/>
      <c r="BD347" s="40"/>
      <c r="BE347" s="40"/>
      <c r="BF347" s="40"/>
      <c r="BG347" s="40"/>
      <c r="BH347" s="40"/>
      <c r="BI347" s="40"/>
      <c r="BJ347" s="40"/>
      <c r="BK347" s="40"/>
      <c r="BL347" s="40"/>
      <c r="BM347" s="40"/>
      <c r="BN347" s="40"/>
      <c r="BO347" s="40"/>
      <c r="BP347" s="40"/>
      <c r="BQ347" s="40"/>
      <c r="BR347" s="40"/>
      <c r="BS347" s="40"/>
      <c r="BT347" s="40"/>
      <c r="BU347" s="40"/>
      <c r="BV347" s="40"/>
      <c r="BW347" s="40"/>
      <c r="BX347" s="40"/>
      <c r="BY347" s="40"/>
      <c r="BZ347" s="40"/>
      <c r="CA347" s="40"/>
      <c r="CB347" s="40"/>
      <c r="CC347" s="40"/>
      <c r="CD347" s="40"/>
      <c r="CE347" s="40"/>
      <c r="CF347" s="40"/>
      <c r="CG347" s="40"/>
      <c r="CH347" s="40"/>
      <c r="CI347" s="40"/>
      <c r="CJ347" s="40"/>
      <c r="CK347" s="40"/>
      <c r="CL347" s="40"/>
      <c r="CM347" s="40"/>
      <c r="CN347" s="40"/>
      <c r="CO347" s="40"/>
      <c r="CP347" s="40"/>
      <c r="CQ347" s="40"/>
      <c r="CR347" s="40"/>
      <c r="CS347" s="40"/>
      <c r="CT347" s="40"/>
      <c r="CU347" s="40"/>
      <c r="CV347" s="40"/>
      <c r="CW347" s="40"/>
      <c r="CX347" s="40"/>
      <c r="CY347" s="40"/>
      <c r="CZ347" s="40"/>
      <c r="DA347" s="40"/>
      <c r="DB347" s="40"/>
      <c r="DC347" s="40"/>
      <c r="DD347" s="40"/>
      <c r="DE347" s="40"/>
      <c r="DF347" s="40"/>
      <c r="DG347" s="40"/>
      <c r="DH347" s="40"/>
      <c r="DI347" s="40"/>
      <c r="DJ347" s="40"/>
      <c r="DK347" s="40"/>
      <c r="DL347" s="40"/>
      <c r="DM347" s="40"/>
      <c r="DN347" s="40"/>
      <c r="DO347" s="40"/>
      <c r="DP347" s="40"/>
      <c r="DQ347" s="40"/>
      <c r="DR347" s="40"/>
      <c r="DS347" s="40"/>
      <c r="DT347" s="40"/>
      <c r="DU347" s="40"/>
      <c r="DV347" s="40"/>
      <c r="DW347" s="40"/>
      <c r="DX347" s="40"/>
      <c r="DY347" s="40"/>
      <c r="DZ347" s="40"/>
      <c r="EA347" s="40"/>
      <c r="EB347" s="40"/>
      <c r="EC347" s="40"/>
      <c r="ED347" s="40"/>
      <c r="EE347" s="40"/>
      <c r="EF347" s="40"/>
      <c r="EG347" s="40"/>
      <c r="EH347" s="40"/>
      <c r="EI347" s="40"/>
      <c r="EJ347" s="40"/>
      <c r="EK347" s="40"/>
      <c r="EL347" s="40"/>
      <c r="EM347" s="40"/>
      <c r="EN347" s="40"/>
      <c r="EO347" s="40"/>
      <c r="EP347" s="40"/>
      <c r="EQ347" s="40"/>
      <c r="ER347" s="40"/>
      <c r="ES347" s="40"/>
      <c r="ET347" s="40"/>
      <c r="EU347" s="40"/>
      <c r="EV347" s="40"/>
      <c r="EW347" s="40"/>
      <c r="EX347" s="40"/>
      <c r="EY347" s="40"/>
      <c r="EZ347" s="40"/>
      <c r="FA347" s="40"/>
      <c r="FB347" s="40"/>
      <c r="FC347" s="40"/>
      <c r="FD347" s="40"/>
      <c r="FE347" s="40"/>
      <c r="FF347" s="40"/>
      <c r="FG347" s="40"/>
      <c r="FH347" s="40"/>
      <c r="FI347" s="40"/>
      <c r="FJ347" s="40"/>
      <c r="FK347" s="40"/>
      <c r="FL347" s="40"/>
      <c r="FM347" s="40"/>
      <c r="FN347" s="40"/>
      <c r="FO347" s="40"/>
      <c r="FP347" s="40"/>
      <c r="FQ347" s="40"/>
      <c r="FR347" s="40"/>
      <c r="FS347" s="40"/>
      <c r="FT347" s="40"/>
      <c r="FU347" s="40"/>
      <c r="FV347" s="40"/>
      <c r="FW347" s="40"/>
      <c r="FX347" s="40"/>
      <c r="FY347" s="40"/>
      <c r="FZ347" s="40"/>
      <c r="GA347" s="40"/>
      <c r="GB347" s="40"/>
      <c r="GC347" s="40"/>
      <c r="GD347" s="40"/>
      <c r="GE347" s="40"/>
      <c r="GF347" s="40"/>
      <c r="GG347" s="40"/>
      <c r="GH347" s="40"/>
      <c r="GI347" s="40"/>
      <c r="GJ347" s="40"/>
      <c r="GK347" s="40"/>
      <c r="GL347" s="40"/>
      <c r="GM347" s="40"/>
      <c r="GN347" s="40"/>
      <c r="GO347" s="40"/>
      <c r="GP347" s="40"/>
      <c r="GQ347" s="40"/>
      <c r="GR347" s="40"/>
      <c r="GS347" s="40"/>
      <c r="GT347" s="40"/>
      <c r="GU347" s="40"/>
      <c r="GV347" s="40"/>
      <c r="GW347" s="40"/>
      <c r="GX347" s="40"/>
      <c r="GY347" s="40"/>
      <c r="GZ347" s="40"/>
      <c r="HA347" s="40"/>
      <c r="HB347" s="40"/>
      <c r="HC347" s="40"/>
      <c r="HD347" s="40"/>
      <c r="HE347" s="40"/>
      <c r="HF347" s="40"/>
      <c r="HG347" s="40"/>
      <c r="HH347" s="40"/>
      <c r="HI347" s="40"/>
      <c r="HJ347" s="40"/>
      <c r="HK347" s="40"/>
      <c r="HL347" s="40"/>
      <c r="HM347" s="40"/>
      <c r="HN347" s="40"/>
      <c r="HO347" s="40"/>
      <c r="HP347" s="40"/>
      <c r="HQ347" s="40"/>
      <c r="HR347" s="40"/>
      <c r="HS347" s="40"/>
      <c r="HT347" s="40"/>
      <c r="HU347" s="40"/>
      <c r="HV347" s="40"/>
      <c r="HW347" s="40"/>
    </row>
    <row r="348" spans="1:231" ht="28.5" customHeight="1" x14ac:dyDescent="0.2">
      <c r="A348" s="48" t="s">
        <v>453</v>
      </c>
      <c r="B348" s="31"/>
      <c r="C348" s="35" t="s">
        <v>180</v>
      </c>
      <c r="D348" s="16">
        <f>D349+D353+D360</f>
        <v>36687.114460000004</v>
      </c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2"/>
      <c r="AU348" s="52"/>
      <c r="AV348" s="52"/>
      <c r="AW348" s="52"/>
      <c r="AX348" s="52"/>
      <c r="AY348" s="52"/>
      <c r="AZ348" s="52"/>
      <c r="BA348" s="52"/>
      <c r="BB348" s="52"/>
      <c r="BC348" s="52"/>
      <c r="BD348" s="52"/>
      <c r="BE348" s="52"/>
      <c r="BF348" s="52"/>
      <c r="BG348" s="52"/>
      <c r="BH348" s="52"/>
      <c r="BI348" s="52"/>
      <c r="BJ348" s="52"/>
      <c r="BK348" s="52"/>
      <c r="BL348" s="52"/>
      <c r="BM348" s="52"/>
      <c r="BN348" s="52"/>
      <c r="BO348" s="52"/>
      <c r="BP348" s="52"/>
      <c r="BQ348" s="52"/>
      <c r="BR348" s="52"/>
      <c r="BS348" s="52"/>
      <c r="BT348" s="52"/>
      <c r="BU348" s="52"/>
      <c r="BV348" s="52"/>
      <c r="BW348" s="52"/>
      <c r="BX348" s="52"/>
      <c r="BY348" s="52"/>
      <c r="BZ348" s="52"/>
      <c r="CA348" s="52"/>
      <c r="CB348" s="52"/>
      <c r="CC348" s="52"/>
      <c r="CD348" s="52"/>
      <c r="CE348" s="52"/>
      <c r="CF348" s="52"/>
      <c r="CG348" s="52"/>
      <c r="CH348" s="52"/>
      <c r="CI348" s="52"/>
      <c r="CJ348" s="52"/>
      <c r="CK348" s="52"/>
      <c r="CL348" s="52"/>
      <c r="CM348" s="52"/>
      <c r="CN348" s="52"/>
      <c r="CO348" s="52"/>
      <c r="CP348" s="52"/>
      <c r="CQ348" s="52"/>
      <c r="CR348" s="52"/>
      <c r="CS348" s="52"/>
      <c r="CT348" s="52"/>
      <c r="CU348" s="52"/>
      <c r="CV348" s="52"/>
      <c r="CW348" s="52"/>
      <c r="CX348" s="52"/>
      <c r="CY348" s="52"/>
      <c r="CZ348" s="52"/>
      <c r="DA348" s="52"/>
      <c r="DB348" s="52"/>
      <c r="DC348" s="52"/>
      <c r="DD348" s="52"/>
      <c r="DE348" s="52"/>
      <c r="DF348" s="52"/>
      <c r="DG348" s="52"/>
      <c r="DH348" s="52"/>
      <c r="DI348" s="52"/>
      <c r="DJ348" s="52"/>
      <c r="DK348" s="52"/>
      <c r="DL348" s="52"/>
      <c r="DM348" s="52"/>
      <c r="DN348" s="52"/>
      <c r="DO348" s="52"/>
      <c r="DP348" s="52"/>
      <c r="DQ348" s="52"/>
      <c r="DR348" s="52"/>
      <c r="DS348" s="52"/>
      <c r="DT348" s="52"/>
      <c r="DU348" s="52"/>
      <c r="DV348" s="52"/>
      <c r="DW348" s="52"/>
      <c r="DX348" s="52"/>
      <c r="DY348" s="52"/>
      <c r="DZ348" s="52"/>
      <c r="EA348" s="52"/>
      <c r="EB348" s="52"/>
      <c r="EC348" s="52"/>
      <c r="ED348" s="52"/>
      <c r="EE348" s="52"/>
      <c r="EF348" s="52"/>
      <c r="EG348" s="52"/>
      <c r="EH348" s="52"/>
      <c r="EI348" s="52"/>
      <c r="EJ348" s="52"/>
      <c r="EK348" s="52"/>
      <c r="EL348" s="52"/>
      <c r="EM348" s="52"/>
      <c r="EN348" s="52"/>
      <c r="EO348" s="52"/>
      <c r="EP348" s="52"/>
      <c r="EQ348" s="52"/>
      <c r="ER348" s="52"/>
      <c r="ES348" s="52"/>
      <c r="ET348" s="52"/>
      <c r="EU348" s="52"/>
      <c r="EV348" s="52"/>
      <c r="EW348" s="52"/>
      <c r="EX348" s="52"/>
      <c r="EY348" s="52"/>
      <c r="EZ348" s="52"/>
      <c r="FA348" s="52"/>
      <c r="FB348" s="52"/>
      <c r="FC348" s="52"/>
      <c r="FD348" s="52"/>
      <c r="FE348" s="52"/>
      <c r="FF348" s="52"/>
      <c r="FG348" s="52"/>
      <c r="FH348" s="52"/>
      <c r="FI348" s="52"/>
      <c r="FJ348" s="52"/>
      <c r="FK348" s="52"/>
      <c r="FL348" s="52"/>
      <c r="FM348" s="52"/>
      <c r="FN348" s="52"/>
      <c r="FO348" s="52"/>
      <c r="FP348" s="52"/>
      <c r="FQ348" s="52"/>
      <c r="FR348" s="52"/>
      <c r="FS348" s="52"/>
      <c r="FT348" s="52"/>
      <c r="FU348" s="52"/>
      <c r="FV348" s="52"/>
      <c r="FW348" s="52"/>
      <c r="FX348" s="52"/>
      <c r="FY348" s="52"/>
      <c r="FZ348" s="52"/>
      <c r="GA348" s="52"/>
      <c r="GB348" s="52"/>
      <c r="GC348" s="52"/>
      <c r="GD348" s="52"/>
      <c r="GE348" s="52"/>
      <c r="GF348" s="52"/>
      <c r="GG348" s="52"/>
      <c r="GH348" s="52"/>
      <c r="GI348" s="52"/>
      <c r="GJ348" s="52"/>
      <c r="GK348" s="52"/>
      <c r="GL348" s="52"/>
      <c r="GM348" s="52"/>
      <c r="GN348" s="52"/>
      <c r="GO348" s="52"/>
      <c r="GP348" s="52"/>
      <c r="GQ348" s="52"/>
      <c r="GR348" s="52"/>
      <c r="GS348" s="52"/>
      <c r="GT348" s="52"/>
      <c r="GU348" s="52"/>
      <c r="GV348" s="52"/>
      <c r="GW348" s="52"/>
      <c r="GX348" s="52"/>
      <c r="GY348" s="52"/>
      <c r="GZ348" s="52"/>
      <c r="HA348" s="52"/>
      <c r="HB348" s="52"/>
      <c r="HC348" s="52"/>
      <c r="HD348" s="52"/>
      <c r="HE348" s="52"/>
      <c r="HF348" s="52"/>
      <c r="HG348" s="52"/>
      <c r="HH348" s="52"/>
      <c r="HI348" s="52"/>
      <c r="HJ348" s="52"/>
      <c r="HK348" s="52"/>
      <c r="HL348" s="52"/>
      <c r="HM348" s="52"/>
      <c r="HN348" s="52"/>
      <c r="HO348" s="52"/>
      <c r="HP348" s="52"/>
      <c r="HQ348" s="52"/>
      <c r="HR348" s="52"/>
      <c r="HS348" s="52"/>
      <c r="HT348" s="52"/>
      <c r="HU348" s="52"/>
      <c r="HV348" s="52"/>
      <c r="HW348" s="52"/>
    </row>
    <row r="349" spans="1:231" ht="15" customHeight="1" x14ac:dyDescent="0.2">
      <c r="A349" s="37" t="s">
        <v>454</v>
      </c>
      <c r="B349" s="25"/>
      <c r="C349" s="26" t="s">
        <v>181</v>
      </c>
      <c r="D349" s="19">
        <f>D350</f>
        <v>847.51553000000001</v>
      </c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</row>
    <row r="350" spans="1:231" ht="28.5" customHeight="1" x14ac:dyDescent="0.2">
      <c r="A350" s="37" t="s">
        <v>455</v>
      </c>
      <c r="B350" s="25"/>
      <c r="C350" s="26" t="s">
        <v>182</v>
      </c>
      <c r="D350" s="19">
        <f>D351</f>
        <v>847.51553000000001</v>
      </c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</row>
    <row r="351" spans="1:231" ht="27" customHeight="1" x14ac:dyDescent="0.2">
      <c r="A351" s="37" t="s">
        <v>456</v>
      </c>
      <c r="B351" s="25"/>
      <c r="C351" s="26" t="s">
        <v>183</v>
      </c>
      <c r="D351" s="19">
        <f>D352</f>
        <v>847.51553000000001</v>
      </c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  <c r="AG351" s="40"/>
      <c r="AH351" s="40"/>
      <c r="AI351" s="40"/>
      <c r="AJ351" s="40"/>
      <c r="AK351" s="40"/>
      <c r="AL351" s="40"/>
      <c r="AM351" s="40"/>
      <c r="AN351" s="40"/>
      <c r="AO351" s="40"/>
      <c r="AP351" s="40"/>
      <c r="AQ351" s="40"/>
      <c r="AR351" s="40"/>
      <c r="AS351" s="40"/>
      <c r="AT351" s="40"/>
      <c r="AU351" s="40"/>
      <c r="AV351" s="40"/>
      <c r="AW351" s="40"/>
      <c r="AX351" s="40"/>
      <c r="AY351" s="40"/>
      <c r="AZ351" s="40"/>
      <c r="BA351" s="40"/>
      <c r="BB351" s="40"/>
      <c r="BC351" s="40"/>
      <c r="BD351" s="40"/>
      <c r="BE351" s="40"/>
      <c r="BF351" s="40"/>
      <c r="BG351" s="40"/>
      <c r="BH351" s="40"/>
      <c r="BI351" s="40"/>
      <c r="BJ351" s="40"/>
      <c r="BK351" s="40"/>
      <c r="BL351" s="40"/>
      <c r="BM351" s="40"/>
      <c r="BN351" s="40"/>
      <c r="BO351" s="40"/>
      <c r="BP351" s="40"/>
      <c r="BQ351" s="40"/>
      <c r="BR351" s="40"/>
      <c r="BS351" s="40"/>
      <c r="BT351" s="40"/>
      <c r="BU351" s="40"/>
      <c r="BV351" s="40"/>
      <c r="BW351" s="40"/>
      <c r="BX351" s="40"/>
      <c r="BY351" s="40"/>
      <c r="BZ351" s="40"/>
      <c r="CA351" s="40"/>
      <c r="CB351" s="40"/>
      <c r="CC351" s="40"/>
      <c r="CD351" s="40"/>
      <c r="CE351" s="40"/>
      <c r="CF351" s="40"/>
      <c r="CG351" s="40"/>
      <c r="CH351" s="40"/>
      <c r="CI351" s="40"/>
      <c r="CJ351" s="40"/>
      <c r="CK351" s="40"/>
      <c r="CL351" s="40"/>
      <c r="CM351" s="40"/>
      <c r="CN351" s="40"/>
      <c r="CO351" s="40"/>
      <c r="CP351" s="40"/>
      <c r="CQ351" s="40"/>
      <c r="CR351" s="40"/>
      <c r="CS351" s="40"/>
      <c r="CT351" s="40"/>
      <c r="CU351" s="40"/>
      <c r="CV351" s="40"/>
      <c r="CW351" s="40"/>
      <c r="CX351" s="40"/>
      <c r="CY351" s="40"/>
      <c r="CZ351" s="40"/>
      <c r="DA351" s="40"/>
      <c r="DB351" s="40"/>
      <c r="DC351" s="40"/>
      <c r="DD351" s="40"/>
      <c r="DE351" s="40"/>
      <c r="DF351" s="40"/>
      <c r="DG351" s="40"/>
      <c r="DH351" s="40"/>
      <c r="DI351" s="40"/>
      <c r="DJ351" s="40"/>
      <c r="DK351" s="40"/>
      <c r="DL351" s="40"/>
      <c r="DM351" s="40"/>
      <c r="DN351" s="40"/>
      <c r="DO351" s="40"/>
      <c r="DP351" s="40"/>
      <c r="DQ351" s="40"/>
      <c r="DR351" s="40"/>
      <c r="DS351" s="40"/>
      <c r="DT351" s="40"/>
      <c r="DU351" s="40"/>
      <c r="DV351" s="40"/>
      <c r="DW351" s="40"/>
      <c r="DX351" s="40"/>
      <c r="DY351" s="40"/>
      <c r="DZ351" s="40"/>
      <c r="EA351" s="40"/>
      <c r="EB351" s="40"/>
      <c r="EC351" s="40"/>
      <c r="ED351" s="40"/>
      <c r="EE351" s="40"/>
      <c r="EF351" s="40"/>
      <c r="EG351" s="40"/>
      <c r="EH351" s="40"/>
      <c r="EI351" s="40"/>
      <c r="EJ351" s="40"/>
      <c r="EK351" s="40"/>
      <c r="EL351" s="40"/>
      <c r="EM351" s="40"/>
      <c r="EN351" s="40"/>
      <c r="EO351" s="40"/>
      <c r="EP351" s="40"/>
      <c r="EQ351" s="40"/>
      <c r="ER351" s="40"/>
      <c r="ES351" s="40"/>
      <c r="ET351" s="40"/>
      <c r="EU351" s="40"/>
      <c r="EV351" s="40"/>
      <c r="EW351" s="40"/>
      <c r="EX351" s="40"/>
      <c r="EY351" s="40"/>
      <c r="EZ351" s="40"/>
      <c r="FA351" s="40"/>
      <c r="FB351" s="40"/>
      <c r="FC351" s="40"/>
      <c r="FD351" s="40"/>
      <c r="FE351" s="40"/>
      <c r="FF351" s="40"/>
      <c r="FG351" s="40"/>
      <c r="FH351" s="40"/>
      <c r="FI351" s="40"/>
      <c r="FJ351" s="40"/>
      <c r="FK351" s="40"/>
      <c r="FL351" s="40"/>
      <c r="FM351" s="40"/>
      <c r="FN351" s="40"/>
      <c r="FO351" s="40"/>
      <c r="FP351" s="40"/>
      <c r="FQ351" s="40"/>
      <c r="FR351" s="40"/>
      <c r="FS351" s="40"/>
      <c r="FT351" s="40"/>
      <c r="FU351" s="40"/>
      <c r="FV351" s="40"/>
      <c r="FW351" s="40"/>
      <c r="FX351" s="40"/>
      <c r="FY351" s="40"/>
      <c r="FZ351" s="40"/>
      <c r="GA351" s="40"/>
      <c r="GB351" s="40"/>
      <c r="GC351" s="40"/>
      <c r="GD351" s="40"/>
      <c r="GE351" s="40"/>
      <c r="GF351" s="40"/>
      <c r="GG351" s="40"/>
      <c r="GH351" s="40"/>
      <c r="GI351" s="40"/>
      <c r="GJ351" s="40"/>
      <c r="GK351" s="40"/>
      <c r="GL351" s="40"/>
      <c r="GM351" s="40"/>
      <c r="GN351" s="40"/>
      <c r="GO351" s="40"/>
      <c r="GP351" s="40"/>
      <c r="GQ351" s="40"/>
      <c r="GR351" s="40"/>
      <c r="GS351" s="40"/>
      <c r="GT351" s="40"/>
      <c r="GU351" s="40"/>
      <c r="GV351" s="40"/>
      <c r="GW351" s="40"/>
      <c r="GX351" s="40"/>
      <c r="GY351" s="40"/>
      <c r="GZ351" s="40"/>
      <c r="HA351" s="40"/>
      <c r="HB351" s="40"/>
      <c r="HC351" s="40"/>
      <c r="HD351" s="40"/>
      <c r="HE351" s="40"/>
      <c r="HF351" s="40"/>
      <c r="HG351" s="40"/>
      <c r="HH351" s="40"/>
      <c r="HI351" s="40"/>
      <c r="HJ351" s="40"/>
      <c r="HK351" s="40"/>
      <c r="HL351" s="40"/>
      <c r="HM351" s="40"/>
      <c r="HN351" s="40"/>
      <c r="HO351" s="40"/>
      <c r="HP351" s="40"/>
      <c r="HQ351" s="40"/>
      <c r="HR351" s="40"/>
      <c r="HS351" s="40"/>
      <c r="HT351" s="40"/>
      <c r="HU351" s="40"/>
      <c r="HV351" s="40"/>
      <c r="HW351" s="40"/>
    </row>
    <row r="352" spans="1:231" ht="27" customHeight="1" x14ac:dyDescent="0.2">
      <c r="A352" s="37"/>
      <c r="B352" s="25" t="s">
        <v>281</v>
      </c>
      <c r="C352" s="26" t="s">
        <v>282</v>
      </c>
      <c r="D352" s="19">
        <v>847.51553000000001</v>
      </c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  <c r="AJ352" s="40"/>
      <c r="AK352" s="40"/>
      <c r="AL352" s="40"/>
      <c r="AM352" s="40"/>
      <c r="AN352" s="40"/>
      <c r="AO352" s="40"/>
      <c r="AP352" s="40"/>
      <c r="AQ352" s="40"/>
      <c r="AR352" s="40"/>
      <c r="AS352" s="40"/>
      <c r="AT352" s="40"/>
      <c r="AU352" s="40"/>
      <c r="AV352" s="40"/>
      <c r="AW352" s="40"/>
      <c r="AX352" s="40"/>
      <c r="AY352" s="40"/>
      <c r="AZ352" s="40"/>
      <c r="BA352" s="40"/>
      <c r="BB352" s="40"/>
      <c r="BC352" s="40"/>
      <c r="BD352" s="40"/>
      <c r="BE352" s="40"/>
      <c r="BF352" s="40"/>
      <c r="BG352" s="40"/>
      <c r="BH352" s="40"/>
      <c r="BI352" s="40"/>
      <c r="BJ352" s="40"/>
      <c r="BK352" s="40"/>
      <c r="BL352" s="40"/>
      <c r="BM352" s="40"/>
      <c r="BN352" s="40"/>
      <c r="BO352" s="40"/>
      <c r="BP352" s="40"/>
      <c r="BQ352" s="40"/>
      <c r="BR352" s="40"/>
      <c r="BS352" s="40"/>
      <c r="BT352" s="40"/>
      <c r="BU352" s="40"/>
      <c r="BV352" s="40"/>
      <c r="BW352" s="40"/>
      <c r="BX352" s="40"/>
      <c r="BY352" s="40"/>
      <c r="BZ352" s="40"/>
      <c r="CA352" s="40"/>
      <c r="CB352" s="40"/>
      <c r="CC352" s="40"/>
      <c r="CD352" s="40"/>
      <c r="CE352" s="40"/>
      <c r="CF352" s="40"/>
      <c r="CG352" s="40"/>
      <c r="CH352" s="40"/>
      <c r="CI352" s="40"/>
      <c r="CJ352" s="40"/>
      <c r="CK352" s="40"/>
      <c r="CL352" s="40"/>
      <c r="CM352" s="40"/>
      <c r="CN352" s="40"/>
      <c r="CO352" s="40"/>
      <c r="CP352" s="40"/>
      <c r="CQ352" s="40"/>
      <c r="CR352" s="40"/>
      <c r="CS352" s="40"/>
      <c r="CT352" s="40"/>
      <c r="CU352" s="40"/>
      <c r="CV352" s="40"/>
      <c r="CW352" s="40"/>
      <c r="CX352" s="40"/>
      <c r="CY352" s="40"/>
      <c r="CZ352" s="40"/>
      <c r="DA352" s="40"/>
      <c r="DB352" s="40"/>
      <c r="DC352" s="40"/>
      <c r="DD352" s="40"/>
      <c r="DE352" s="40"/>
      <c r="DF352" s="40"/>
      <c r="DG352" s="40"/>
      <c r="DH352" s="40"/>
      <c r="DI352" s="40"/>
      <c r="DJ352" s="40"/>
      <c r="DK352" s="40"/>
      <c r="DL352" s="40"/>
      <c r="DM352" s="40"/>
      <c r="DN352" s="40"/>
      <c r="DO352" s="40"/>
      <c r="DP352" s="40"/>
      <c r="DQ352" s="40"/>
      <c r="DR352" s="40"/>
      <c r="DS352" s="40"/>
      <c r="DT352" s="40"/>
      <c r="DU352" s="40"/>
      <c r="DV352" s="40"/>
      <c r="DW352" s="40"/>
      <c r="DX352" s="40"/>
      <c r="DY352" s="40"/>
      <c r="DZ352" s="40"/>
      <c r="EA352" s="40"/>
      <c r="EB352" s="40"/>
      <c r="EC352" s="40"/>
      <c r="ED352" s="40"/>
      <c r="EE352" s="40"/>
      <c r="EF352" s="40"/>
      <c r="EG352" s="40"/>
      <c r="EH352" s="40"/>
      <c r="EI352" s="40"/>
      <c r="EJ352" s="40"/>
      <c r="EK352" s="40"/>
      <c r="EL352" s="40"/>
      <c r="EM352" s="40"/>
      <c r="EN352" s="40"/>
      <c r="EO352" s="40"/>
      <c r="EP352" s="40"/>
      <c r="EQ352" s="40"/>
      <c r="ER352" s="40"/>
      <c r="ES352" s="40"/>
      <c r="ET352" s="40"/>
      <c r="EU352" s="40"/>
      <c r="EV352" s="40"/>
      <c r="EW352" s="40"/>
      <c r="EX352" s="40"/>
      <c r="EY352" s="40"/>
      <c r="EZ352" s="40"/>
      <c r="FA352" s="40"/>
      <c r="FB352" s="40"/>
      <c r="FC352" s="40"/>
      <c r="FD352" s="40"/>
      <c r="FE352" s="40"/>
      <c r="FF352" s="40"/>
      <c r="FG352" s="40"/>
      <c r="FH352" s="40"/>
      <c r="FI352" s="40"/>
      <c r="FJ352" s="40"/>
      <c r="FK352" s="40"/>
      <c r="FL352" s="40"/>
      <c r="FM352" s="40"/>
      <c r="FN352" s="40"/>
      <c r="FO352" s="40"/>
      <c r="FP352" s="40"/>
      <c r="FQ352" s="40"/>
      <c r="FR352" s="40"/>
      <c r="FS352" s="40"/>
      <c r="FT352" s="40"/>
      <c r="FU352" s="40"/>
      <c r="FV352" s="40"/>
      <c r="FW352" s="40"/>
      <c r="FX352" s="40"/>
      <c r="FY352" s="40"/>
      <c r="FZ352" s="40"/>
      <c r="GA352" s="40"/>
      <c r="GB352" s="40"/>
      <c r="GC352" s="40"/>
      <c r="GD352" s="40"/>
      <c r="GE352" s="40"/>
      <c r="GF352" s="40"/>
      <c r="GG352" s="40"/>
      <c r="GH352" s="40"/>
      <c r="GI352" s="40"/>
      <c r="GJ352" s="40"/>
      <c r="GK352" s="40"/>
      <c r="GL352" s="40"/>
      <c r="GM352" s="40"/>
      <c r="GN352" s="40"/>
      <c r="GO352" s="40"/>
      <c r="GP352" s="40"/>
      <c r="GQ352" s="40"/>
      <c r="GR352" s="40"/>
      <c r="GS352" s="40"/>
      <c r="GT352" s="40"/>
      <c r="GU352" s="40"/>
      <c r="GV352" s="40"/>
      <c r="GW352" s="40"/>
      <c r="GX352" s="40"/>
      <c r="GY352" s="40"/>
      <c r="GZ352" s="40"/>
      <c r="HA352" s="40"/>
      <c r="HB352" s="40"/>
      <c r="HC352" s="40"/>
      <c r="HD352" s="40"/>
      <c r="HE352" s="40"/>
      <c r="HF352" s="40"/>
      <c r="HG352" s="40"/>
      <c r="HH352" s="40"/>
      <c r="HI352" s="40"/>
      <c r="HJ352" s="40"/>
      <c r="HK352" s="40"/>
      <c r="HL352" s="40"/>
      <c r="HM352" s="40"/>
      <c r="HN352" s="40"/>
      <c r="HO352" s="40"/>
      <c r="HP352" s="40"/>
      <c r="HQ352" s="40"/>
      <c r="HR352" s="40"/>
      <c r="HS352" s="40"/>
      <c r="HT352" s="40"/>
      <c r="HU352" s="40"/>
      <c r="HV352" s="40"/>
      <c r="HW352" s="40"/>
    </row>
    <row r="353" spans="1:231" ht="15.75" customHeight="1" x14ac:dyDescent="0.2">
      <c r="A353" s="37" t="s">
        <v>457</v>
      </c>
      <c r="B353" s="25"/>
      <c r="C353" s="26" t="s">
        <v>184</v>
      </c>
      <c r="D353" s="19">
        <f>D354+D357</f>
        <v>12609.85367</v>
      </c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</row>
    <row r="354" spans="1:231" ht="15.75" customHeight="1" x14ac:dyDescent="0.2">
      <c r="A354" s="37" t="s">
        <v>458</v>
      </c>
      <c r="B354" s="25"/>
      <c r="C354" s="26" t="s">
        <v>185</v>
      </c>
      <c r="D354" s="19">
        <f>D355</f>
        <v>2972.71576</v>
      </c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</row>
    <row r="355" spans="1:231" ht="29.25" customHeight="1" x14ac:dyDescent="0.2">
      <c r="A355" s="37" t="s">
        <v>459</v>
      </c>
      <c r="B355" s="25"/>
      <c r="C355" s="26" t="s">
        <v>186</v>
      </c>
      <c r="D355" s="19">
        <f>D356</f>
        <v>2972.71576</v>
      </c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  <c r="AG355" s="40"/>
      <c r="AH355" s="40"/>
      <c r="AI355" s="40"/>
      <c r="AJ355" s="40"/>
      <c r="AK355" s="40"/>
      <c r="AL355" s="40"/>
      <c r="AM355" s="40"/>
      <c r="AN355" s="40"/>
      <c r="AO355" s="40"/>
      <c r="AP355" s="40"/>
      <c r="AQ355" s="40"/>
      <c r="AR355" s="40"/>
      <c r="AS355" s="40"/>
      <c r="AT355" s="40"/>
      <c r="AU355" s="40"/>
      <c r="AV355" s="40"/>
      <c r="AW355" s="40"/>
      <c r="AX355" s="40"/>
      <c r="AY355" s="40"/>
      <c r="AZ355" s="40"/>
      <c r="BA355" s="40"/>
      <c r="BB355" s="40"/>
      <c r="BC355" s="40"/>
      <c r="BD355" s="40"/>
      <c r="BE355" s="40"/>
      <c r="BF355" s="40"/>
      <c r="BG355" s="40"/>
      <c r="BH355" s="40"/>
      <c r="BI355" s="40"/>
      <c r="BJ355" s="40"/>
      <c r="BK355" s="40"/>
      <c r="BL355" s="40"/>
      <c r="BM355" s="40"/>
      <c r="BN355" s="40"/>
      <c r="BO355" s="40"/>
      <c r="BP355" s="40"/>
      <c r="BQ355" s="40"/>
      <c r="BR355" s="40"/>
      <c r="BS355" s="40"/>
      <c r="BT355" s="40"/>
      <c r="BU355" s="40"/>
      <c r="BV355" s="40"/>
      <c r="BW355" s="40"/>
      <c r="BX355" s="40"/>
      <c r="BY355" s="40"/>
      <c r="BZ355" s="40"/>
      <c r="CA355" s="40"/>
      <c r="CB355" s="40"/>
      <c r="CC355" s="40"/>
      <c r="CD355" s="40"/>
      <c r="CE355" s="40"/>
      <c r="CF355" s="40"/>
      <c r="CG355" s="40"/>
      <c r="CH355" s="40"/>
      <c r="CI355" s="40"/>
      <c r="CJ355" s="40"/>
      <c r="CK355" s="40"/>
      <c r="CL355" s="40"/>
      <c r="CM355" s="40"/>
      <c r="CN355" s="40"/>
      <c r="CO355" s="40"/>
      <c r="CP355" s="40"/>
      <c r="CQ355" s="40"/>
      <c r="CR355" s="40"/>
      <c r="CS355" s="40"/>
      <c r="CT355" s="40"/>
      <c r="CU355" s="40"/>
      <c r="CV355" s="40"/>
      <c r="CW355" s="40"/>
      <c r="CX355" s="40"/>
      <c r="CY355" s="40"/>
      <c r="CZ355" s="40"/>
      <c r="DA355" s="40"/>
      <c r="DB355" s="40"/>
      <c r="DC355" s="40"/>
      <c r="DD355" s="40"/>
      <c r="DE355" s="40"/>
      <c r="DF355" s="40"/>
      <c r="DG355" s="40"/>
      <c r="DH355" s="40"/>
      <c r="DI355" s="40"/>
      <c r="DJ355" s="40"/>
      <c r="DK355" s="40"/>
      <c r="DL355" s="40"/>
      <c r="DM355" s="40"/>
      <c r="DN355" s="40"/>
      <c r="DO355" s="40"/>
      <c r="DP355" s="40"/>
      <c r="DQ355" s="40"/>
      <c r="DR355" s="40"/>
      <c r="DS355" s="40"/>
      <c r="DT355" s="40"/>
      <c r="DU355" s="40"/>
      <c r="DV355" s="40"/>
      <c r="DW355" s="40"/>
      <c r="DX355" s="40"/>
      <c r="DY355" s="40"/>
      <c r="DZ355" s="40"/>
      <c r="EA355" s="40"/>
      <c r="EB355" s="40"/>
      <c r="EC355" s="40"/>
      <c r="ED355" s="40"/>
      <c r="EE355" s="40"/>
      <c r="EF355" s="40"/>
      <c r="EG355" s="40"/>
      <c r="EH355" s="40"/>
      <c r="EI355" s="40"/>
      <c r="EJ355" s="40"/>
      <c r="EK355" s="40"/>
      <c r="EL355" s="40"/>
      <c r="EM355" s="40"/>
      <c r="EN355" s="40"/>
      <c r="EO355" s="40"/>
      <c r="EP355" s="40"/>
      <c r="EQ355" s="40"/>
      <c r="ER355" s="40"/>
      <c r="ES355" s="40"/>
      <c r="ET355" s="40"/>
      <c r="EU355" s="40"/>
      <c r="EV355" s="40"/>
      <c r="EW355" s="40"/>
      <c r="EX355" s="40"/>
      <c r="EY355" s="40"/>
      <c r="EZ355" s="40"/>
      <c r="FA355" s="40"/>
      <c r="FB355" s="40"/>
      <c r="FC355" s="40"/>
      <c r="FD355" s="40"/>
      <c r="FE355" s="40"/>
      <c r="FF355" s="40"/>
      <c r="FG355" s="40"/>
      <c r="FH355" s="40"/>
      <c r="FI355" s="40"/>
      <c r="FJ355" s="40"/>
      <c r="FK355" s="40"/>
      <c r="FL355" s="40"/>
      <c r="FM355" s="40"/>
      <c r="FN355" s="40"/>
      <c r="FO355" s="40"/>
      <c r="FP355" s="40"/>
      <c r="FQ355" s="40"/>
      <c r="FR355" s="40"/>
      <c r="FS355" s="40"/>
      <c r="FT355" s="40"/>
      <c r="FU355" s="40"/>
      <c r="FV355" s="40"/>
      <c r="FW355" s="40"/>
      <c r="FX355" s="40"/>
      <c r="FY355" s="40"/>
      <c r="FZ355" s="40"/>
      <c r="GA355" s="40"/>
      <c r="GB355" s="40"/>
      <c r="GC355" s="40"/>
      <c r="GD355" s="40"/>
      <c r="GE355" s="40"/>
      <c r="GF355" s="40"/>
      <c r="GG355" s="40"/>
      <c r="GH355" s="40"/>
      <c r="GI355" s="40"/>
      <c r="GJ355" s="40"/>
      <c r="GK355" s="40"/>
      <c r="GL355" s="40"/>
      <c r="GM355" s="40"/>
      <c r="GN355" s="40"/>
      <c r="GO355" s="40"/>
      <c r="GP355" s="40"/>
      <c r="GQ355" s="40"/>
      <c r="GR355" s="40"/>
      <c r="GS355" s="40"/>
      <c r="GT355" s="40"/>
      <c r="GU355" s="40"/>
      <c r="GV355" s="40"/>
      <c r="GW355" s="40"/>
      <c r="GX355" s="40"/>
      <c r="GY355" s="40"/>
      <c r="GZ355" s="40"/>
      <c r="HA355" s="40"/>
      <c r="HB355" s="40"/>
      <c r="HC355" s="40"/>
      <c r="HD355" s="40"/>
      <c r="HE355" s="40"/>
      <c r="HF355" s="40"/>
      <c r="HG355" s="40"/>
      <c r="HH355" s="40"/>
      <c r="HI355" s="40"/>
      <c r="HJ355" s="40"/>
      <c r="HK355" s="40"/>
      <c r="HL355" s="40"/>
      <c r="HM355" s="40"/>
      <c r="HN355" s="40"/>
      <c r="HO355" s="40"/>
      <c r="HP355" s="40"/>
      <c r="HQ355" s="40"/>
      <c r="HR355" s="40"/>
      <c r="HS355" s="40"/>
      <c r="HT355" s="40"/>
      <c r="HU355" s="40"/>
      <c r="HV355" s="40"/>
      <c r="HW355" s="40"/>
    </row>
    <row r="356" spans="1:231" ht="28.5" customHeight="1" x14ac:dyDescent="0.2">
      <c r="A356" s="37"/>
      <c r="B356" s="25" t="s">
        <v>281</v>
      </c>
      <c r="C356" s="26" t="s">
        <v>282</v>
      </c>
      <c r="D356" s="19">
        <v>2972.71576</v>
      </c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  <c r="AJ356" s="40"/>
      <c r="AK356" s="40"/>
      <c r="AL356" s="40"/>
      <c r="AM356" s="40"/>
      <c r="AN356" s="40"/>
      <c r="AO356" s="40"/>
      <c r="AP356" s="40"/>
      <c r="AQ356" s="40"/>
      <c r="AR356" s="40"/>
      <c r="AS356" s="40"/>
      <c r="AT356" s="40"/>
      <c r="AU356" s="40"/>
      <c r="AV356" s="40"/>
      <c r="AW356" s="40"/>
      <c r="AX356" s="40"/>
      <c r="AY356" s="40"/>
      <c r="AZ356" s="40"/>
      <c r="BA356" s="40"/>
      <c r="BB356" s="40"/>
      <c r="BC356" s="40"/>
      <c r="BD356" s="40"/>
      <c r="BE356" s="40"/>
      <c r="BF356" s="40"/>
      <c r="BG356" s="40"/>
      <c r="BH356" s="40"/>
      <c r="BI356" s="40"/>
      <c r="BJ356" s="40"/>
      <c r="BK356" s="40"/>
      <c r="BL356" s="40"/>
      <c r="BM356" s="40"/>
      <c r="BN356" s="40"/>
      <c r="BO356" s="40"/>
      <c r="BP356" s="40"/>
      <c r="BQ356" s="40"/>
      <c r="BR356" s="40"/>
      <c r="BS356" s="40"/>
      <c r="BT356" s="40"/>
      <c r="BU356" s="40"/>
      <c r="BV356" s="40"/>
      <c r="BW356" s="40"/>
      <c r="BX356" s="40"/>
      <c r="BY356" s="40"/>
      <c r="BZ356" s="40"/>
      <c r="CA356" s="40"/>
      <c r="CB356" s="40"/>
      <c r="CC356" s="40"/>
      <c r="CD356" s="40"/>
      <c r="CE356" s="40"/>
      <c r="CF356" s="40"/>
      <c r="CG356" s="40"/>
      <c r="CH356" s="40"/>
      <c r="CI356" s="40"/>
      <c r="CJ356" s="40"/>
      <c r="CK356" s="40"/>
      <c r="CL356" s="40"/>
      <c r="CM356" s="40"/>
      <c r="CN356" s="40"/>
      <c r="CO356" s="40"/>
      <c r="CP356" s="40"/>
      <c r="CQ356" s="40"/>
      <c r="CR356" s="40"/>
      <c r="CS356" s="40"/>
      <c r="CT356" s="40"/>
      <c r="CU356" s="40"/>
      <c r="CV356" s="40"/>
      <c r="CW356" s="40"/>
      <c r="CX356" s="40"/>
      <c r="CY356" s="40"/>
      <c r="CZ356" s="40"/>
      <c r="DA356" s="40"/>
      <c r="DB356" s="40"/>
      <c r="DC356" s="40"/>
      <c r="DD356" s="40"/>
      <c r="DE356" s="40"/>
      <c r="DF356" s="40"/>
      <c r="DG356" s="40"/>
      <c r="DH356" s="40"/>
      <c r="DI356" s="40"/>
      <c r="DJ356" s="40"/>
      <c r="DK356" s="40"/>
      <c r="DL356" s="40"/>
      <c r="DM356" s="40"/>
      <c r="DN356" s="40"/>
      <c r="DO356" s="40"/>
      <c r="DP356" s="40"/>
      <c r="DQ356" s="40"/>
      <c r="DR356" s="40"/>
      <c r="DS356" s="40"/>
      <c r="DT356" s="40"/>
      <c r="DU356" s="40"/>
      <c r="DV356" s="40"/>
      <c r="DW356" s="40"/>
      <c r="DX356" s="40"/>
      <c r="DY356" s="40"/>
      <c r="DZ356" s="40"/>
      <c r="EA356" s="40"/>
      <c r="EB356" s="40"/>
      <c r="EC356" s="40"/>
      <c r="ED356" s="40"/>
      <c r="EE356" s="40"/>
      <c r="EF356" s="40"/>
      <c r="EG356" s="40"/>
      <c r="EH356" s="40"/>
      <c r="EI356" s="40"/>
      <c r="EJ356" s="40"/>
      <c r="EK356" s="40"/>
      <c r="EL356" s="40"/>
      <c r="EM356" s="40"/>
      <c r="EN356" s="40"/>
      <c r="EO356" s="40"/>
      <c r="EP356" s="40"/>
      <c r="EQ356" s="40"/>
      <c r="ER356" s="40"/>
      <c r="ES356" s="40"/>
      <c r="ET356" s="40"/>
      <c r="EU356" s="40"/>
      <c r="EV356" s="40"/>
      <c r="EW356" s="40"/>
      <c r="EX356" s="40"/>
      <c r="EY356" s="40"/>
      <c r="EZ356" s="40"/>
      <c r="FA356" s="40"/>
      <c r="FB356" s="40"/>
      <c r="FC356" s="40"/>
      <c r="FD356" s="40"/>
      <c r="FE356" s="40"/>
      <c r="FF356" s="40"/>
      <c r="FG356" s="40"/>
      <c r="FH356" s="40"/>
      <c r="FI356" s="40"/>
      <c r="FJ356" s="40"/>
      <c r="FK356" s="40"/>
      <c r="FL356" s="40"/>
      <c r="FM356" s="40"/>
      <c r="FN356" s="40"/>
      <c r="FO356" s="40"/>
      <c r="FP356" s="40"/>
      <c r="FQ356" s="40"/>
      <c r="FR356" s="40"/>
      <c r="FS356" s="40"/>
      <c r="FT356" s="40"/>
      <c r="FU356" s="40"/>
      <c r="FV356" s="40"/>
      <c r="FW356" s="40"/>
      <c r="FX356" s="40"/>
      <c r="FY356" s="40"/>
      <c r="FZ356" s="40"/>
      <c r="GA356" s="40"/>
      <c r="GB356" s="40"/>
      <c r="GC356" s="40"/>
      <c r="GD356" s="40"/>
      <c r="GE356" s="40"/>
      <c r="GF356" s="40"/>
      <c r="GG356" s="40"/>
      <c r="GH356" s="40"/>
      <c r="GI356" s="40"/>
      <c r="GJ356" s="40"/>
      <c r="GK356" s="40"/>
      <c r="GL356" s="40"/>
      <c r="GM356" s="40"/>
      <c r="GN356" s="40"/>
      <c r="GO356" s="40"/>
      <c r="GP356" s="40"/>
      <c r="GQ356" s="40"/>
      <c r="GR356" s="40"/>
      <c r="GS356" s="40"/>
      <c r="GT356" s="40"/>
      <c r="GU356" s="40"/>
      <c r="GV356" s="40"/>
      <c r="GW356" s="40"/>
      <c r="GX356" s="40"/>
      <c r="GY356" s="40"/>
      <c r="GZ356" s="40"/>
      <c r="HA356" s="40"/>
      <c r="HB356" s="40"/>
      <c r="HC356" s="40"/>
      <c r="HD356" s="40"/>
      <c r="HE356" s="40"/>
      <c r="HF356" s="40"/>
      <c r="HG356" s="40"/>
      <c r="HH356" s="40"/>
      <c r="HI356" s="40"/>
      <c r="HJ356" s="40"/>
      <c r="HK356" s="40"/>
      <c r="HL356" s="40"/>
      <c r="HM356" s="40"/>
      <c r="HN356" s="40"/>
      <c r="HO356" s="40"/>
      <c r="HP356" s="40"/>
      <c r="HQ356" s="40"/>
      <c r="HR356" s="40"/>
      <c r="HS356" s="40"/>
      <c r="HT356" s="40"/>
      <c r="HU356" s="40"/>
      <c r="HV356" s="40"/>
      <c r="HW356" s="40"/>
    </row>
    <row r="357" spans="1:231" ht="28.5" customHeight="1" x14ac:dyDescent="0.2">
      <c r="A357" s="37" t="s">
        <v>460</v>
      </c>
      <c r="B357" s="25"/>
      <c r="C357" s="26" t="s">
        <v>187</v>
      </c>
      <c r="D357" s="19">
        <f>D358</f>
        <v>9637.1379100000013</v>
      </c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</row>
    <row r="358" spans="1:231" ht="14.25" customHeight="1" x14ac:dyDescent="0.2">
      <c r="A358" s="37" t="s">
        <v>461</v>
      </c>
      <c r="B358" s="25"/>
      <c r="C358" s="26" t="s">
        <v>188</v>
      </c>
      <c r="D358" s="19">
        <f>D359</f>
        <v>9637.1379100000013</v>
      </c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  <c r="AG358" s="40"/>
      <c r="AH358" s="40"/>
      <c r="AI358" s="40"/>
      <c r="AJ358" s="40"/>
      <c r="AK358" s="40"/>
      <c r="AL358" s="40"/>
      <c r="AM358" s="40"/>
      <c r="AN358" s="40"/>
      <c r="AO358" s="40"/>
      <c r="AP358" s="40"/>
      <c r="AQ358" s="40"/>
      <c r="AR358" s="40"/>
      <c r="AS358" s="40"/>
      <c r="AT358" s="40"/>
      <c r="AU358" s="40"/>
      <c r="AV358" s="40"/>
      <c r="AW358" s="40"/>
      <c r="AX358" s="40"/>
      <c r="AY358" s="40"/>
      <c r="AZ358" s="40"/>
      <c r="BA358" s="40"/>
      <c r="BB358" s="40"/>
      <c r="BC358" s="40"/>
      <c r="BD358" s="40"/>
      <c r="BE358" s="40"/>
      <c r="BF358" s="40"/>
      <c r="BG358" s="40"/>
      <c r="BH358" s="40"/>
      <c r="BI358" s="40"/>
      <c r="BJ358" s="40"/>
      <c r="BK358" s="40"/>
      <c r="BL358" s="40"/>
      <c r="BM358" s="40"/>
      <c r="BN358" s="40"/>
      <c r="BO358" s="40"/>
      <c r="BP358" s="40"/>
      <c r="BQ358" s="40"/>
      <c r="BR358" s="40"/>
      <c r="BS358" s="40"/>
      <c r="BT358" s="40"/>
      <c r="BU358" s="40"/>
      <c r="BV358" s="40"/>
      <c r="BW358" s="40"/>
      <c r="BX358" s="40"/>
      <c r="BY358" s="40"/>
      <c r="BZ358" s="40"/>
      <c r="CA358" s="40"/>
      <c r="CB358" s="40"/>
      <c r="CC358" s="40"/>
      <c r="CD358" s="40"/>
      <c r="CE358" s="40"/>
      <c r="CF358" s="40"/>
      <c r="CG358" s="40"/>
      <c r="CH358" s="40"/>
      <c r="CI358" s="40"/>
      <c r="CJ358" s="40"/>
      <c r="CK358" s="40"/>
      <c r="CL358" s="40"/>
      <c r="CM358" s="40"/>
      <c r="CN358" s="40"/>
      <c r="CO358" s="40"/>
      <c r="CP358" s="40"/>
      <c r="CQ358" s="40"/>
      <c r="CR358" s="40"/>
      <c r="CS358" s="40"/>
      <c r="CT358" s="40"/>
      <c r="CU358" s="40"/>
      <c r="CV358" s="40"/>
      <c r="CW358" s="40"/>
      <c r="CX358" s="40"/>
      <c r="CY358" s="40"/>
      <c r="CZ358" s="40"/>
      <c r="DA358" s="40"/>
      <c r="DB358" s="40"/>
      <c r="DC358" s="40"/>
      <c r="DD358" s="40"/>
      <c r="DE358" s="40"/>
      <c r="DF358" s="40"/>
      <c r="DG358" s="40"/>
      <c r="DH358" s="40"/>
      <c r="DI358" s="40"/>
      <c r="DJ358" s="40"/>
      <c r="DK358" s="40"/>
      <c r="DL358" s="40"/>
      <c r="DM358" s="40"/>
      <c r="DN358" s="40"/>
      <c r="DO358" s="40"/>
      <c r="DP358" s="40"/>
      <c r="DQ358" s="40"/>
      <c r="DR358" s="40"/>
      <c r="DS358" s="40"/>
      <c r="DT358" s="40"/>
      <c r="DU358" s="40"/>
      <c r="DV358" s="40"/>
      <c r="DW358" s="40"/>
      <c r="DX358" s="40"/>
      <c r="DY358" s="40"/>
      <c r="DZ358" s="40"/>
      <c r="EA358" s="40"/>
      <c r="EB358" s="40"/>
      <c r="EC358" s="40"/>
      <c r="ED358" s="40"/>
      <c r="EE358" s="40"/>
      <c r="EF358" s="40"/>
      <c r="EG358" s="40"/>
      <c r="EH358" s="40"/>
      <c r="EI358" s="40"/>
      <c r="EJ358" s="40"/>
      <c r="EK358" s="40"/>
      <c r="EL358" s="40"/>
      <c r="EM358" s="40"/>
      <c r="EN358" s="40"/>
      <c r="EO358" s="40"/>
      <c r="EP358" s="40"/>
      <c r="EQ358" s="40"/>
      <c r="ER358" s="40"/>
      <c r="ES358" s="40"/>
      <c r="ET358" s="40"/>
      <c r="EU358" s="40"/>
      <c r="EV358" s="40"/>
      <c r="EW358" s="40"/>
      <c r="EX358" s="40"/>
      <c r="EY358" s="40"/>
      <c r="EZ358" s="40"/>
      <c r="FA358" s="40"/>
      <c r="FB358" s="40"/>
      <c r="FC358" s="40"/>
      <c r="FD358" s="40"/>
      <c r="FE358" s="40"/>
      <c r="FF358" s="40"/>
      <c r="FG358" s="40"/>
      <c r="FH358" s="40"/>
      <c r="FI358" s="40"/>
      <c r="FJ358" s="40"/>
      <c r="FK358" s="40"/>
      <c r="FL358" s="40"/>
      <c r="FM358" s="40"/>
      <c r="FN358" s="40"/>
      <c r="FO358" s="40"/>
      <c r="FP358" s="40"/>
      <c r="FQ358" s="40"/>
      <c r="FR358" s="40"/>
      <c r="FS358" s="40"/>
      <c r="FT358" s="40"/>
      <c r="FU358" s="40"/>
      <c r="FV358" s="40"/>
      <c r="FW358" s="40"/>
      <c r="FX358" s="40"/>
      <c r="FY358" s="40"/>
      <c r="FZ358" s="40"/>
      <c r="GA358" s="40"/>
      <c r="GB358" s="40"/>
      <c r="GC358" s="40"/>
      <c r="GD358" s="40"/>
      <c r="GE358" s="40"/>
      <c r="GF358" s="40"/>
      <c r="GG358" s="40"/>
      <c r="GH358" s="40"/>
      <c r="GI358" s="40"/>
      <c r="GJ358" s="40"/>
      <c r="GK358" s="40"/>
      <c r="GL358" s="40"/>
      <c r="GM358" s="40"/>
      <c r="GN358" s="40"/>
      <c r="GO358" s="40"/>
      <c r="GP358" s="40"/>
      <c r="GQ358" s="40"/>
      <c r="GR358" s="40"/>
      <c r="GS358" s="40"/>
      <c r="GT358" s="40"/>
      <c r="GU358" s="40"/>
      <c r="GV358" s="40"/>
      <c r="GW358" s="40"/>
      <c r="GX358" s="40"/>
      <c r="GY358" s="40"/>
      <c r="GZ358" s="40"/>
      <c r="HA358" s="40"/>
      <c r="HB358" s="40"/>
      <c r="HC358" s="40"/>
      <c r="HD358" s="40"/>
      <c r="HE358" s="40"/>
      <c r="HF358" s="40"/>
      <c r="HG358" s="40"/>
      <c r="HH358" s="40"/>
      <c r="HI358" s="40"/>
      <c r="HJ358" s="40"/>
      <c r="HK358" s="40"/>
      <c r="HL358" s="40"/>
      <c r="HM358" s="40"/>
      <c r="HN358" s="40"/>
      <c r="HO358" s="40"/>
      <c r="HP358" s="40"/>
      <c r="HQ358" s="40"/>
      <c r="HR358" s="40"/>
      <c r="HS358" s="40"/>
      <c r="HT358" s="40"/>
      <c r="HU358" s="40"/>
      <c r="HV358" s="40"/>
      <c r="HW358" s="40"/>
    </row>
    <row r="359" spans="1:231" ht="29.25" customHeight="1" x14ac:dyDescent="0.2">
      <c r="A359" s="37"/>
      <c r="B359" s="25" t="s">
        <v>281</v>
      </c>
      <c r="C359" s="26" t="s">
        <v>282</v>
      </c>
      <c r="D359" s="19">
        <v>9637.1379100000013</v>
      </c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  <c r="AG359" s="40"/>
      <c r="AH359" s="40"/>
      <c r="AI359" s="40"/>
      <c r="AJ359" s="40"/>
      <c r="AK359" s="40"/>
      <c r="AL359" s="40"/>
      <c r="AM359" s="40"/>
      <c r="AN359" s="40"/>
      <c r="AO359" s="40"/>
      <c r="AP359" s="40"/>
      <c r="AQ359" s="40"/>
      <c r="AR359" s="40"/>
      <c r="AS359" s="40"/>
      <c r="AT359" s="40"/>
      <c r="AU359" s="40"/>
      <c r="AV359" s="40"/>
      <c r="AW359" s="40"/>
      <c r="AX359" s="40"/>
      <c r="AY359" s="40"/>
      <c r="AZ359" s="40"/>
      <c r="BA359" s="40"/>
      <c r="BB359" s="40"/>
      <c r="BC359" s="40"/>
      <c r="BD359" s="40"/>
      <c r="BE359" s="40"/>
      <c r="BF359" s="40"/>
      <c r="BG359" s="40"/>
      <c r="BH359" s="40"/>
      <c r="BI359" s="40"/>
      <c r="BJ359" s="40"/>
      <c r="BK359" s="40"/>
      <c r="BL359" s="40"/>
      <c r="BM359" s="40"/>
      <c r="BN359" s="40"/>
      <c r="BO359" s="40"/>
      <c r="BP359" s="40"/>
      <c r="BQ359" s="40"/>
      <c r="BR359" s="40"/>
      <c r="BS359" s="40"/>
      <c r="BT359" s="40"/>
      <c r="BU359" s="40"/>
      <c r="BV359" s="40"/>
      <c r="BW359" s="40"/>
      <c r="BX359" s="40"/>
      <c r="BY359" s="40"/>
      <c r="BZ359" s="40"/>
      <c r="CA359" s="40"/>
      <c r="CB359" s="40"/>
      <c r="CC359" s="40"/>
      <c r="CD359" s="40"/>
      <c r="CE359" s="40"/>
      <c r="CF359" s="40"/>
      <c r="CG359" s="40"/>
      <c r="CH359" s="40"/>
      <c r="CI359" s="40"/>
      <c r="CJ359" s="40"/>
      <c r="CK359" s="40"/>
      <c r="CL359" s="40"/>
      <c r="CM359" s="40"/>
      <c r="CN359" s="40"/>
      <c r="CO359" s="40"/>
      <c r="CP359" s="40"/>
      <c r="CQ359" s="40"/>
      <c r="CR359" s="40"/>
      <c r="CS359" s="40"/>
      <c r="CT359" s="40"/>
      <c r="CU359" s="40"/>
      <c r="CV359" s="40"/>
      <c r="CW359" s="40"/>
      <c r="CX359" s="40"/>
      <c r="CY359" s="40"/>
      <c r="CZ359" s="40"/>
      <c r="DA359" s="40"/>
      <c r="DB359" s="40"/>
      <c r="DC359" s="40"/>
      <c r="DD359" s="40"/>
      <c r="DE359" s="40"/>
      <c r="DF359" s="40"/>
      <c r="DG359" s="40"/>
      <c r="DH359" s="40"/>
      <c r="DI359" s="40"/>
      <c r="DJ359" s="40"/>
      <c r="DK359" s="40"/>
      <c r="DL359" s="40"/>
      <c r="DM359" s="40"/>
      <c r="DN359" s="40"/>
      <c r="DO359" s="40"/>
      <c r="DP359" s="40"/>
      <c r="DQ359" s="40"/>
      <c r="DR359" s="40"/>
      <c r="DS359" s="40"/>
      <c r="DT359" s="40"/>
      <c r="DU359" s="40"/>
      <c r="DV359" s="40"/>
      <c r="DW359" s="40"/>
      <c r="DX359" s="40"/>
      <c r="DY359" s="40"/>
      <c r="DZ359" s="40"/>
      <c r="EA359" s="40"/>
      <c r="EB359" s="40"/>
      <c r="EC359" s="40"/>
      <c r="ED359" s="40"/>
      <c r="EE359" s="40"/>
      <c r="EF359" s="40"/>
      <c r="EG359" s="40"/>
      <c r="EH359" s="40"/>
      <c r="EI359" s="40"/>
      <c r="EJ359" s="40"/>
      <c r="EK359" s="40"/>
      <c r="EL359" s="40"/>
      <c r="EM359" s="40"/>
      <c r="EN359" s="40"/>
      <c r="EO359" s="40"/>
      <c r="EP359" s="40"/>
      <c r="EQ359" s="40"/>
      <c r="ER359" s="40"/>
      <c r="ES359" s="40"/>
      <c r="ET359" s="40"/>
      <c r="EU359" s="40"/>
      <c r="EV359" s="40"/>
      <c r="EW359" s="40"/>
      <c r="EX359" s="40"/>
      <c r="EY359" s="40"/>
      <c r="EZ359" s="40"/>
      <c r="FA359" s="40"/>
      <c r="FB359" s="40"/>
      <c r="FC359" s="40"/>
      <c r="FD359" s="40"/>
      <c r="FE359" s="40"/>
      <c r="FF359" s="40"/>
      <c r="FG359" s="40"/>
      <c r="FH359" s="40"/>
      <c r="FI359" s="40"/>
      <c r="FJ359" s="40"/>
      <c r="FK359" s="40"/>
      <c r="FL359" s="40"/>
      <c r="FM359" s="40"/>
      <c r="FN359" s="40"/>
      <c r="FO359" s="40"/>
      <c r="FP359" s="40"/>
      <c r="FQ359" s="40"/>
      <c r="FR359" s="40"/>
      <c r="FS359" s="40"/>
      <c r="FT359" s="40"/>
      <c r="FU359" s="40"/>
      <c r="FV359" s="40"/>
      <c r="FW359" s="40"/>
      <c r="FX359" s="40"/>
      <c r="FY359" s="40"/>
      <c r="FZ359" s="40"/>
      <c r="GA359" s="40"/>
      <c r="GB359" s="40"/>
      <c r="GC359" s="40"/>
      <c r="GD359" s="40"/>
      <c r="GE359" s="40"/>
      <c r="GF359" s="40"/>
      <c r="GG359" s="40"/>
      <c r="GH359" s="40"/>
      <c r="GI359" s="40"/>
      <c r="GJ359" s="40"/>
      <c r="GK359" s="40"/>
      <c r="GL359" s="40"/>
      <c r="GM359" s="40"/>
      <c r="GN359" s="40"/>
      <c r="GO359" s="40"/>
      <c r="GP359" s="40"/>
      <c r="GQ359" s="40"/>
      <c r="GR359" s="40"/>
      <c r="GS359" s="40"/>
      <c r="GT359" s="40"/>
      <c r="GU359" s="40"/>
      <c r="GV359" s="40"/>
      <c r="GW359" s="40"/>
      <c r="GX359" s="40"/>
      <c r="GY359" s="40"/>
      <c r="GZ359" s="40"/>
      <c r="HA359" s="40"/>
      <c r="HB359" s="40"/>
      <c r="HC359" s="40"/>
      <c r="HD359" s="40"/>
      <c r="HE359" s="40"/>
      <c r="HF359" s="40"/>
      <c r="HG359" s="40"/>
      <c r="HH359" s="40"/>
      <c r="HI359" s="40"/>
      <c r="HJ359" s="40"/>
      <c r="HK359" s="40"/>
      <c r="HL359" s="40"/>
      <c r="HM359" s="40"/>
      <c r="HN359" s="40"/>
      <c r="HO359" s="40"/>
      <c r="HP359" s="40"/>
      <c r="HQ359" s="40"/>
      <c r="HR359" s="40"/>
      <c r="HS359" s="40"/>
      <c r="HT359" s="40"/>
      <c r="HU359" s="40"/>
      <c r="HV359" s="40"/>
      <c r="HW359" s="40"/>
    </row>
    <row r="360" spans="1:231" ht="16.5" customHeight="1" x14ac:dyDescent="0.2">
      <c r="A360" s="37" t="s">
        <v>462</v>
      </c>
      <c r="B360" s="25"/>
      <c r="C360" s="26" t="s">
        <v>189</v>
      </c>
      <c r="D360" s="19">
        <f>D361</f>
        <v>23229.745260000003</v>
      </c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</row>
    <row r="361" spans="1:231" ht="27.75" customHeight="1" x14ac:dyDescent="0.2">
      <c r="A361" s="37" t="s">
        <v>463</v>
      </c>
      <c r="B361" s="25"/>
      <c r="C361" s="26" t="s">
        <v>190</v>
      </c>
      <c r="D361" s="19">
        <f>D362+D365+D367+D370</f>
        <v>23229.745260000003</v>
      </c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</row>
    <row r="362" spans="1:231" ht="15" customHeight="1" x14ac:dyDescent="0.2">
      <c r="A362" s="37" t="s">
        <v>464</v>
      </c>
      <c r="B362" s="25"/>
      <c r="C362" s="26" t="s">
        <v>191</v>
      </c>
      <c r="D362" s="19">
        <f>SUM(D363:D364)</f>
        <v>4358.3445400000001</v>
      </c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</row>
    <row r="363" spans="1:231" ht="28.5" customHeight="1" x14ac:dyDescent="0.2">
      <c r="A363" s="37"/>
      <c r="B363" s="25" t="s">
        <v>285</v>
      </c>
      <c r="C363" s="26" t="s">
        <v>286</v>
      </c>
      <c r="D363" s="19">
        <v>3702.3445400000001</v>
      </c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</row>
    <row r="364" spans="1:231" ht="28.5" customHeight="1" x14ac:dyDescent="0.2">
      <c r="A364" s="37"/>
      <c r="B364" s="25" t="s">
        <v>281</v>
      </c>
      <c r="C364" s="26" t="s">
        <v>282</v>
      </c>
      <c r="D364" s="19">
        <v>656</v>
      </c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</row>
    <row r="365" spans="1:231" ht="27.75" customHeight="1" x14ac:dyDescent="0.2">
      <c r="A365" s="37" t="s">
        <v>465</v>
      </c>
      <c r="B365" s="25"/>
      <c r="C365" s="26" t="s">
        <v>192</v>
      </c>
      <c r="D365" s="19">
        <f>D366</f>
        <v>2853.6</v>
      </c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</row>
    <row r="366" spans="1:231" ht="27.75" customHeight="1" x14ac:dyDescent="0.2">
      <c r="A366" s="37"/>
      <c r="B366" s="25" t="s">
        <v>281</v>
      </c>
      <c r="C366" s="26" t="s">
        <v>282</v>
      </c>
      <c r="D366" s="19">
        <v>2853.6</v>
      </c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</row>
    <row r="367" spans="1:231" ht="16.5" customHeight="1" x14ac:dyDescent="0.2">
      <c r="A367" s="37" t="s">
        <v>466</v>
      </c>
      <c r="B367" s="38"/>
      <c r="C367" s="26" t="s">
        <v>194</v>
      </c>
      <c r="D367" s="19">
        <f>SUM(D368:D369)</f>
        <v>14457.403319999999</v>
      </c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</row>
    <row r="368" spans="1:231" ht="27.75" customHeight="1" x14ac:dyDescent="0.2">
      <c r="A368" s="37"/>
      <c r="B368" s="25" t="s">
        <v>285</v>
      </c>
      <c r="C368" s="26" t="s">
        <v>286</v>
      </c>
      <c r="D368" s="19">
        <v>5174</v>
      </c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</row>
    <row r="369" spans="1:231" ht="27.75" customHeight="1" x14ac:dyDescent="0.2">
      <c r="A369" s="37"/>
      <c r="B369" s="25" t="s">
        <v>281</v>
      </c>
      <c r="C369" s="26" t="s">
        <v>282</v>
      </c>
      <c r="D369" s="19">
        <v>9283.4033199999994</v>
      </c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</row>
    <row r="370" spans="1:231" ht="27.75" customHeight="1" x14ac:dyDescent="0.2">
      <c r="A370" s="37" t="s">
        <v>467</v>
      </c>
      <c r="B370" s="38"/>
      <c r="C370" s="26" t="s">
        <v>193</v>
      </c>
      <c r="D370" s="19">
        <f>D371</f>
        <v>1560.3973999999998</v>
      </c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</row>
    <row r="371" spans="1:231" ht="27.75" customHeight="1" x14ac:dyDescent="0.2">
      <c r="A371" s="37"/>
      <c r="B371" s="25" t="s">
        <v>281</v>
      </c>
      <c r="C371" s="26" t="s">
        <v>282</v>
      </c>
      <c r="D371" s="19">
        <v>1560.3973999999998</v>
      </c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</row>
    <row r="372" spans="1:231" ht="28.5" customHeight="1" x14ac:dyDescent="0.2">
      <c r="A372" s="48" t="s">
        <v>468</v>
      </c>
      <c r="B372" s="49"/>
      <c r="C372" s="15" t="s">
        <v>195</v>
      </c>
      <c r="D372" s="16">
        <f>D373+D391</f>
        <v>51523.09378000001</v>
      </c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  <c r="AI372" s="52"/>
      <c r="AJ372" s="52"/>
      <c r="AK372" s="52"/>
      <c r="AL372" s="52"/>
      <c r="AM372" s="52"/>
      <c r="AN372" s="52"/>
      <c r="AO372" s="52"/>
      <c r="AP372" s="52"/>
      <c r="AQ372" s="52"/>
      <c r="AR372" s="52"/>
      <c r="AS372" s="52"/>
      <c r="AT372" s="52"/>
      <c r="AU372" s="52"/>
      <c r="AV372" s="52"/>
      <c r="AW372" s="52"/>
      <c r="AX372" s="52"/>
      <c r="AY372" s="52"/>
      <c r="AZ372" s="52"/>
      <c r="BA372" s="52"/>
      <c r="BB372" s="52"/>
      <c r="BC372" s="52"/>
      <c r="BD372" s="52"/>
      <c r="BE372" s="52"/>
      <c r="BF372" s="52"/>
      <c r="BG372" s="52"/>
      <c r="BH372" s="52"/>
      <c r="BI372" s="52"/>
      <c r="BJ372" s="52"/>
      <c r="BK372" s="52"/>
      <c r="BL372" s="52"/>
      <c r="BM372" s="52"/>
      <c r="BN372" s="52"/>
      <c r="BO372" s="52"/>
      <c r="BP372" s="52"/>
      <c r="BQ372" s="52"/>
      <c r="BR372" s="52"/>
      <c r="BS372" s="52"/>
      <c r="BT372" s="52"/>
      <c r="BU372" s="52"/>
      <c r="BV372" s="52"/>
      <c r="BW372" s="52"/>
      <c r="BX372" s="52"/>
      <c r="BY372" s="52"/>
      <c r="BZ372" s="52"/>
      <c r="CA372" s="52"/>
      <c r="CB372" s="52"/>
      <c r="CC372" s="52"/>
      <c r="CD372" s="52"/>
      <c r="CE372" s="52"/>
      <c r="CF372" s="52"/>
      <c r="CG372" s="52"/>
      <c r="CH372" s="52"/>
      <c r="CI372" s="52"/>
      <c r="CJ372" s="52"/>
      <c r="CK372" s="52"/>
      <c r="CL372" s="52"/>
      <c r="CM372" s="52"/>
      <c r="CN372" s="52"/>
      <c r="CO372" s="52"/>
      <c r="CP372" s="52"/>
      <c r="CQ372" s="52"/>
      <c r="CR372" s="52"/>
      <c r="CS372" s="52"/>
      <c r="CT372" s="52"/>
      <c r="CU372" s="52"/>
      <c r="CV372" s="52"/>
      <c r="CW372" s="52"/>
      <c r="CX372" s="52"/>
      <c r="CY372" s="52"/>
      <c r="CZ372" s="52"/>
      <c r="DA372" s="52"/>
      <c r="DB372" s="52"/>
      <c r="DC372" s="52"/>
      <c r="DD372" s="52"/>
      <c r="DE372" s="52"/>
      <c r="DF372" s="52"/>
      <c r="DG372" s="52"/>
      <c r="DH372" s="52"/>
      <c r="DI372" s="52"/>
      <c r="DJ372" s="52"/>
      <c r="DK372" s="52"/>
      <c r="DL372" s="52"/>
      <c r="DM372" s="52"/>
      <c r="DN372" s="52"/>
      <c r="DO372" s="52"/>
      <c r="DP372" s="52"/>
      <c r="DQ372" s="52"/>
      <c r="DR372" s="52"/>
      <c r="DS372" s="52"/>
      <c r="DT372" s="52"/>
      <c r="DU372" s="52"/>
      <c r="DV372" s="52"/>
      <c r="DW372" s="52"/>
      <c r="DX372" s="52"/>
      <c r="DY372" s="52"/>
      <c r="DZ372" s="52"/>
      <c r="EA372" s="52"/>
      <c r="EB372" s="52"/>
      <c r="EC372" s="52"/>
      <c r="ED372" s="52"/>
      <c r="EE372" s="52"/>
      <c r="EF372" s="52"/>
      <c r="EG372" s="52"/>
      <c r="EH372" s="52"/>
      <c r="EI372" s="52"/>
      <c r="EJ372" s="52"/>
      <c r="EK372" s="52"/>
      <c r="EL372" s="52"/>
      <c r="EM372" s="52"/>
      <c r="EN372" s="52"/>
      <c r="EO372" s="52"/>
      <c r="EP372" s="52"/>
      <c r="EQ372" s="52"/>
      <c r="ER372" s="52"/>
      <c r="ES372" s="52"/>
      <c r="ET372" s="52"/>
      <c r="EU372" s="52"/>
      <c r="EV372" s="52"/>
      <c r="EW372" s="52"/>
      <c r="EX372" s="52"/>
      <c r="EY372" s="52"/>
      <c r="EZ372" s="52"/>
      <c r="FA372" s="52"/>
      <c r="FB372" s="52"/>
      <c r="FC372" s="52"/>
      <c r="FD372" s="52"/>
      <c r="FE372" s="52"/>
      <c r="FF372" s="52"/>
      <c r="FG372" s="52"/>
      <c r="FH372" s="52"/>
      <c r="FI372" s="52"/>
      <c r="FJ372" s="52"/>
      <c r="FK372" s="52"/>
      <c r="FL372" s="52"/>
      <c r="FM372" s="52"/>
      <c r="FN372" s="52"/>
      <c r="FO372" s="52"/>
      <c r="FP372" s="52"/>
      <c r="FQ372" s="52"/>
      <c r="FR372" s="52"/>
      <c r="FS372" s="52"/>
      <c r="FT372" s="52"/>
      <c r="FU372" s="52"/>
      <c r="FV372" s="52"/>
      <c r="FW372" s="52"/>
      <c r="FX372" s="52"/>
      <c r="FY372" s="52"/>
      <c r="FZ372" s="52"/>
      <c r="GA372" s="52"/>
      <c r="GB372" s="52"/>
      <c r="GC372" s="52"/>
      <c r="GD372" s="52"/>
      <c r="GE372" s="52"/>
      <c r="GF372" s="52"/>
      <c r="GG372" s="52"/>
      <c r="GH372" s="52"/>
      <c r="GI372" s="52"/>
      <c r="GJ372" s="52"/>
      <c r="GK372" s="52"/>
      <c r="GL372" s="52"/>
      <c r="GM372" s="52"/>
      <c r="GN372" s="52"/>
      <c r="GO372" s="52"/>
      <c r="GP372" s="52"/>
      <c r="GQ372" s="52"/>
      <c r="GR372" s="52"/>
      <c r="GS372" s="52"/>
      <c r="GT372" s="52"/>
      <c r="GU372" s="52"/>
      <c r="GV372" s="52"/>
      <c r="GW372" s="52"/>
      <c r="GX372" s="52"/>
      <c r="GY372" s="52"/>
      <c r="GZ372" s="52"/>
      <c r="HA372" s="52"/>
      <c r="HB372" s="52"/>
      <c r="HC372" s="52"/>
      <c r="HD372" s="52"/>
      <c r="HE372" s="52"/>
      <c r="HF372" s="52"/>
      <c r="HG372" s="52"/>
      <c r="HH372" s="52"/>
      <c r="HI372" s="52"/>
      <c r="HJ372" s="52"/>
      <c r="HK372" s="52"/>
      <c r="HL372" s="52"/>
      <c r="HM372" s="52"/>
      <c r="HN372" s="52"/>
      <c r="HO372" s="52"/>
      <c r="HP372" s="52"/>
      <c r="HQ372" s="52"/>
      <c r="HR372" s="52"/>
      <c r="HS372" s="52"/>
      <c r="HT372" s="52"/>
      <c r="HU372" s="52"/>
      <c r="HV372" s="52"/>
      <c r="HW372" s="52"/>
    </row>
    <row r="373" spans="1:231" ht="28.5" customHeight="1" x14ac:dyDescent="0.2">
      <c r="A373" s="37" t="s">
        <v>469</v>
      </c>
      <c r="B373" s="25"/>
      <c r="C373" s="26" t="s">
        <v>196</v>
      </c>
      <c r="D373" s="19">
        <f>D374+D376+D380+D382+D384+D386+D389</f>
        <v>40187.122310000006</v>
      </c>
    </row>
    <row r="374" spans="1:231" ht="16.5" customHeight="1" x14ac:dyDescent="0.2">
      <c r="A374" s="7" t="s">
        <v>470</v>
      </c>
      <c r="B374" s="37"/>
      <c r="C374" s="18" t="s">
        <v>197</v>
      </c>
      <c r="D374" s="19">
        <f>D375</f>
        <v>2274.6857599999998</v>
      </c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  <c r="W374" s="73"/>
      <c r="X374" s="73"/>
      <c r="Y374" s="73"/>
      <c r="Z374" s="73"/>
      <c r="AA374" s="73"/>
      <c r="AB374" s="73"/>
      <c r="AC374" s="73"/>
      <c r="AD374" s="73"/>
      <c r="AE374" s="73"/>
      <c r="AF374" s="73"/>
      <c r="AG374" s="73"/>
      <c r="AH374" s="73"/>
      <c r="AI374" s="73"/>
      <c r="AJ374" s="73"/>
      <c r="AK374" s="73"/>
      <c r="AL374" s="73"/>
      <c r="AM374" s="73"/>
      <c r="AN374" s="73"/>
      <c r="AO374" s="73"/>
      <c r="AP374" s="73"/>
      <c r="AQ374" s="73"/>
      <c r="AR374" s="73"/>
      <c r="AS374" s="73"/>
      <c r="AT374" s="73"/>
      <c r="AU374" s="73"/>
      <c r="AV374" s="73"/>
      <c r="AW374" s="73"/>
      <c r="AX374" s="73"/>
      <c r="AY374" s="73"/>
      <c r="AZ374" s="73"/>
      <c r="BA374" s="73"/>
      <c r="BB374" s="73"/>
      <c r="BC374" s="73"/>
      <c r="BD374" s="73"/>
      <c r="BE374" s="73"/>
      <c r="BF374" s="73"/>
      <c r="BG374" s="73"/>
      <c r="BH374" s="73"/>
      <c r="BI374" s="73"/>
      <c r="BJ374" s="73"/>
      <c r="BK374" s="73"/>
      <c r="BL374" s="73"/>
      <c r="BM374" s="73"/>
      <c r="BN374" s="73"/>
      <c r="BO374" s="73"/>
      <c r="BP374" s="73"/>
      <c r="BQ374" s="73"/>
      <c r="BR374" s="73"/>
      <c r="BS374" s="73"/>
      <c r="BT374" s="73"/>
      <c r="BU374" s="73"/>
      <c r="BV374" s="73"/>
      <c r="BW374" s="73"/>
      <c r="BX374" s="73"/>
      <c r="BY374" s="73"/>
      <c r="BZ374" s="73"/>
      <c r="CA374" s="73"/>
      <c r="CB374" s="73"/>
      <c r="CC374" s="73"/>
      <c r="CD374" s="73"/>
      <c r="CE374" s="73"/>
      <c r="CF374" s="73"/>
      <c r="CG374" s="73"/>
      <c r="CH374" s="73"/>
      <c r="CI374" s="73"/>
      <c r="CJ374" s="73"/>
      <c r="CK374" s="73"/>
      <c r="CL374" s="73"/>
      <c r="CM374" s="73"/>
      <c r="CN374" s="73"/>
      <c r="CO374" s="73"/>
      <c r="CP374" s="73"/>
      <c r="CQ374" s="73"/>
      <c r="CR374" s="73"/>
      <c r="CS374" s="73"/>
      <c r="CT374" s="73"/>
      <c r="CU374" s="73"/>
      <c r="CV374" s="73"/>
      <c r="CW374" s="73"/>
      <c r="CX374" s="73"/>
      <c r="CY374" s="73"/>
      <c r="CZ374" s="73"/>
      <c r="DA374" s="73"/>
      <c r="DB374" s="73"/>
      <c r="DC374" s="73"/>
      <c r="DD374" s="73"/>
      <c r="DE374" s="73"/>
      <c r="DF374" s="73"/>
      <c r="DG374" s="73"/>
      <c r="DH374" s="73"/>
      <c r="DI374" s="73"/>
      <c r="DJ374" s="73"/>
      <c r="DK374" s="73"/>
      <c r="DL374" s="73"/>
      <c r="DM374" s="73"/>
      <c r="DN374" s="73"/>
      <c r="DO374" s="73"/>
      <c r="DP374" s="73"/>
      <c r="DQ374" s="73"/>
      <c r="DR374" s="73"/>
      <c r="DS374" s="73"/>
      <c r="DT374" s="73"/>
      <c r="DU374" s="73"/>
      <c r="DV374" s="73"/>
      <c r="DW374" s="73"/>
      <c r="DX374" s="73"/>
      <c r="DY374" s="73"/>
      <c r="DZ374" s="73"/>
      <c r="EA374" s="73"/>
      <c r="EB374" s="73"/>
      <c r="EC374" s="73"/>
      <c r="ED374" s="73"/>
      <c r="EE374" s="73"/>
      <c r="EF374" s="73"/>
      <c r="EG374" s="73"/>
      <c r="EH374" s="73"/>
      <c r="EI374" s="73"/>
      <c r="EJ374" s="73"/>
      <c r="EK374" s="73"/>
      <c r="EL374" s="73"/>
      <c r="EM374" s="73"/>
      <c r="EN374" s="73"/>
      <c r="EO374" s="73"/>
      <c r="EP374" s="73"/>
      <c r="EQ374" s="73"/>
      <c r="ER374" s="73"/>
      <c r="ES374" s="73"/>
      <c r="ET374" s="73"/>
      <c r="EU374" s="73"/>
      <c r="EV374" s="73"/>
      <c r="EW374" s="73"/>
      <c r="EX374" s="73"/>
      <c r="EY374" s="73"/>
      <c r="EZ374" s="73"/>
      <c r="FA374" s="73"/>
      <c r="FB374" s="73"/>
      <c r="FC374" s="73"/>
      <c r="FD374" s="73"/>
      <c r="FE374" s="73"/>
      <c r="FF374" s="73"/>
      <c r="FG374" s="73"/>
      <c r="FH374" s="73"/>
      <c r="FI374" s="73"/>
      <c r="FJ374" s="73"/>
      <c r="FK374" s="73"/>
      <c r="FL374" s="73"/>
      <c r="FM374" s="73"/>
      <c r="FN374" s="73"/>
      <c r="FO374" s="73"/>
      <c r="FP374" s="73"/>
      <c r="FQ374" s="73"/>
      <c r="FR374" s="73"/>
      <c r="FS374" s="73"/>
      <c r="FT374" s="73"/>
      <c r="FU374" s="73"/>
      <c r="FV374" s="73"/>
      <c r="FW374" s="73"/>
      <c r="FX374" s="73"/>
      <c r="FY374" s="73"/>
      <c r="FZ374" s="73"/>
      <c r="GA374" s="73"/>
      <c r="GB374" s="73"/>
      <c r="GC374" s="73"/>
      <c r="GD374" s="73"/>
      <c r="GE374" s="73"/>
      <c r="GF374" s="73"/>
      <c r="GG374" s="73"/>
      <c r="GH374" s="73"/>
      <c r="GI374" s="73"/>
      <c r="GJ374" s="73"/>
      <c r="GK374" s="73"/>
      <c r="GL374" s="73"/>
      <c r="GM374" s="73"/>
      <c r="GN374" s="73"/>
      <c r="GO374" s="73"/>
      <c r="GP374" s="73"/>
      <c r="GQ374" s="73"/>
      <c r="GR374" s="73"/>
      <c r="GS374" s="73"/>
      <c r="GT374" s="73"/>
      <c r="GU374" s="73"/>
      <c r="GV374" s="73"/>
      <c r="GW374" s="73"/>
      <c r="GX374" s="73"/>
      <c r="GY374" s="73"/>
      <c r="GZ374" s="73"/>
      <c r="HA374" s="73"/>
      <c r="HB374" s="73"/>
      <c r="HC374" s="73"/>
      <c r="HD374" s="73"/>
      <c r="HE374" s="73"/>
      <c r="HF374" s="73"/>
      <c r="HG374" s="73"/>
      <c r="HH374" s="73"/>
      <c r="HI374" s="73"/>
      <c r="HJ374" s="73"/>
      <c r="HK374" s="73"/>
      <c r="HL374" s="73"/>
      <c r="HM374" s="73"/>
      <c r="HN374" s="73"/>
      <c r="HO374" s="73"/>
      <c r="HP374" s="73"/>
      <c r="HQ374" s="73"/>
      <c r="HR374" s="73"/>
      <c r="HS374" s="73"/>
      <c r="HT374" s="73"/>
      <c r="HU374" s="73"/>
      <c r="HV374" s="73"/>
      <c r="HW374" s="73"/>
    </row>
    <row r="375" spans="1:231" ht="42" customHeight="1" x14ac:dyDescent="0.2">
      <c r="A375" s="7"/>
      <c r="B375" s="25" t="s">
        <v>283</v>
      </c>
      <c r="C375" s="26" t="s">
        <v>284</v>
      </c>
      <c r="D375" s="19">
        <v>2274.6857599999998</v>
      </c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3"/>
      <c r="Y375" s="73"/>
      <c r="Z375" s="73"/>
      <c r="AA375" s="73"/>
      <c r="AB375" s="73"/>
      <c r="AC375" s="73"/>
      <c r="AD375" s="73"/>
      <c r="AE375" s="73"/>
      <c r="AF375" s="73"/>
      <c r="AG375" s="73"/>
      <c r="AH375" s="73"/>
      <c r="AI375" s="73"/>
      <c r="AJ375" s="73"/>
      <c r="AK375" s="73"/>
      <c r="AL375" s="73"/>
      <c r="AM375" s="73"/>
      <c r="AN375" s="73"/>
      <c r="AO375" s="73"/>
      <c r="AP375" s="73"/>
      <c r="AQ375" s="73"/>
      <c r="AR375" s="73"/>
      <c r="AS375" s="73"/>
      <c r="AT375" s="73"/>
      <c r="AU375" s="73"/>
      <c r="AV375" s="73"/>
      <c r="AW375" s="73"/>
      <c r="AX375" s="73"/>
      <c r="AY375" s="73"/>
      <c r="AZ375" s="73"/>
      <c r="BA375" s="73"/>
      <c r="BB375" s="73"/>
      <c r="BC375" s="73"/>
      <c r="BD375" s="73"/>
      <c r="BE375" s="73"/>
      <c r="BF375" s="73"/>
      <c r="BG375" s="73"/>
      <c r="BH375" s="73"/>
      <c r="BI375" s="73"/>
      <c r="BJ375" s="73"/>
      <c r="BK375" s="73"/>
      <c r="BL375" s="73"/>
      <c r="BM375" s="73"/>
      <c r="BN375" s="73"/>
      <c r="BO375" s="73"/>
      <c r="BP375" s="73"/>
      <c r="BQ375" s="73"/>
      <c r="BR375" s="73"/>
      <c r="BS375" s="73"/>
      <c r="BT375" s="73"/>
      <c r="BU375" s="73"/>
      <c r="BV375" s="73"/>
      <c r="BW375" s="73"/>
      <c r="BX375" s="73"/>
      <c r="BY375" s="73"/>
      <c r="BZ375" s="73"/>
      <c r="CA375" s="73"/>
      <c r="CB375" s="73"/>
      <c r="CC375" s="73"/>
      <c r="CD375" s="73"/>
      <c r="CE375" s="73"/>
      <c r="CF375" s="73"/>
      <c r="CG375" s="73"/>
      <c r="CH375" s="73"/>
      <c r="CI375" s="73"/>
      <c r="CJ375" s="73"/>
      <c r="CK375" s="73"/>
      <c r="CL375" s="73"/>
      <c r="CM375" s="73"/>
      <c r="CN375" s="73"/>
      <c r="CO375" s="73"/>
      <c r="CP375" s="73"/>
      <c r="CQ375" s="73"/>
      <c r="CR375" s="73"/>
      <c r="CS375" s="73"/>
      <c r="CT375" s="73"/>
      <c r="CU375" s="73"/>
      <c r="CV375" s="73"/>
      <c r="CW375" s="73"/>
      <c r="CX375" s="73"/>
      <c r="CY375" s="73"/>
      <c r="CZ375" s="73"/>
      <c r="DA375" s="73"/>
      <c r="DB375" s="73"/>
      <c r="DC375" s="73"/>
      <c r="DD375" s="73"/>
      <c r="DE375" s="73"/>
      <c r="DF375" s="73"/>
      <c r="DG375" s="73"/>
      <c r="DH375" s="73"/>
      <c r="DI375" s="73"/>
      <c r="DJ375" s="73"/>
      <c r="DK375" s="73"/>
      <c r="DL375" s="73"/>
      <c r="DM375" s="73"/>
      <c r="DN375" s="73"/>
      <c r="DO375" s="73"/>
      <c r="DP375" s="73"/>
      <c r="DQ375" s="73"/>
      <c r="DR375" s="73"/>
      <c r="DS375" s="73"/>
      <c r="DT375" s="73"/>
      <c r="DU375" s="73"/>
      <c r="DV375" s="73"/>
      <c r="DW375" s="73"/>
      <c r="DX375" s="73"/>
      <c r="DY375" s="73"/>
      <c r="DZ375" s="73"/>
      <c r="EA375" s="73"/>
      <c r="EB375" s="73"/>
      <c r="EC375" s="73"/>
      <c r="ED375" s="73"/>
      <c r="EE375" s="73"/>
      <c r="EF375" s="73"/>
      <c r="EG375" s="73"/>
      <c r="EH375" s="73"/>
      <c r="EI375" s="73"/>
      <c r="EJ375" s="73"/>
      <c r="EK375" s="73"/>
      <c r="EL375" s="73"/>
      <c r="EM375" s="73"/>
      <c r="EN375" s="73"/>
      <c r="EO375" s="73"/>
      <c r="EP375" s="73"/>
      <c r="EQ375" s="73"/>
      <c r="ER375" s="73"/>
      <c r="ES375" s="73"/>
      <c r="ET375" s="73"/>
      <c r="EU375" s="73"/>
      <c r="EV375" s="73"/>
      <c r="EW375" s="73"/>
      <c r="EX375" s="73"/>
      <c r="EY375" s="73"/>
      <c r="EZ375" s="73"/>
      <c r="FA375" s="73"/>
      <c r="FB375" s="73"/>
      <c r="FC375" s="73"/>
      <c r="FD375" s="73"/>
      <c r="FE375" s="73"/>
      <c r="FF375" s="73"/>
      <c r="FG375" s="73"/>
      <c r="FH375" s="73"/>
      <c r="FI375" s="73"/>
      <c r="FJ375" s="73"/>
      <c r="FK375" s="73"/>
      <c r="FL375" s="73"/>
      <c r="FM375" s="73"/>
      <c r="FN375" s="73"/>
      <c r="FO375" s="73"/>
      <c r="FP375" s="73"/>
      <c r="FQ375" s="73"/>
      <c r="FR375" s="73"/>
      <c r="FS375" s="73"/>
      <c r="FT375" s="73"/>
      <c r="FU375" s="73"/>
      <c r="FV375" s="73"/>
      <c r="FW375" s="73"/>
      <c r="FX375" s="73"/>
      <c r="FY375" s="73"/>
      <c r="FZ375" s="73"/>
      <c r="GA375" s="73"/>
      <c r="GB375" s="73"/>
      <c r="GC375" s="73"/>
      <c r="GD375" s="73"/>
      <c r="GE375" s="73"/>
      <c r="GF375" s="73"/>
      <c r="GG375" s="73"/>
      <c r="GH375" s="73"/>
      <c r="GI375" s="73"/>
      <c r="GJ375" s="73"/>
      <c r="GK375" s="73"/>
      <c r="GL375" s="73"/>
      <c r="GM375" s="73"/>
      <c r="GN375" s="73"/>
      <c r="GO375" s="73"/>
      <c r="GP375" s="73"/>
      <c r="GQ375" s="73"/>
      <c r="GR375" s="73"/>
      <c r="GS375" s="73"/>
      <c r="GT375" s="73"/>
      <c r="GU375" s="73"/>
      <c r="GV375" s="73"/>
      <c r="GW375" s="73"/>
      <c r="GX375" s="73"/>
      <c r="GY375" s="73"/>
      <c r="GZ375" s="73"/>
      <c r="HA375" s="73"/>
      <c r="HB375" s="73"/>
      <c r="HC375" s="73"/>
      <c r="HD375" s="73"/>
      <c r="HE375" s="73"/>
      <c r="HF375" s="73"/>
      <c r="HG375" s="73"/>
      <c r="HH375" s="73"/>
      <c r="HI375" s="73"/>
      <c r="HJ375" s="73"/>
      <c r="HK375" s="73"/>
      <c r="HL375" s="73"/>
      <c r="HM375" s="73"/>
      <c r="HN375" s="73"/>
      <c r="HO375" s="73"/>
      <c r="HP375" s="73"/>
      <c r="HQ375" s="73"/>
      <c r="HR375" s="73"/>
      <c r="HS375" s="73"/>
      <c r="HT375" s="73"/>
      <c r="HU375" s="73"/>
      <c r="HV375" s="73"/>
      <c r="HW375" s="73"/>
    </row>
    <row r="376" spans="1:231" ht="15" customHeight="1" x14ac:dyDescent="0.2">
      <c r="A376" s="7" t="s">
        <v>471</v>
      </c>
      <c r="B376" s="37"/>
      <c r="C376" s="18" t="s">
        <v>198</v>
      </c>
      <c r="D376" s="19">
        <f>SUM(D377:D379)</f>
        <v>34233.06755</v>
      </c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  <c r="BC376" s="34"/>
      <c r="BD376" s="34"/>
      <c r="BE376" s="34"/>
      <c r="BF376" s="34"/>
      <c r="BG376" s="34"/>
      <c r="BH376" s="34"/>
      <c r="BI376" s="34"/>
      <c r="BJ376" s="34"/>
      <c r="BK376" s="34"/>
      <c r="BL376" s="34"/>
      <c r="BM376" s="34"/>
      <c r="BN376" s="34"/>
      <c r="BO376" s="34"/>
      <c r="BP376" s="34"/>
      <c r="BQ376" s="34"/>
      <c r="BR376" s="34"/>
      <c r="BS376" s="34"/>
      <c r="BT376" s="34"/>
      <c r="BU376" s="34"/>
      <c r="BV376" s="34"/>
      <c r="BW376" s="34"/>
      <c r="BX376" s="34"/>
      <c r="BY376" s="34"/>
      <c r="BZ376" s="34"/>
      <c r="CA376" s="34"/>
      <c r="CB376" s="34"/>
      <c r="CC376" s="34"/>
      <c r="CD376" s="34"/>
      <c r="CE376" s="34"/>
      <c r="CF376" s="34"/>
      <c r="CG376" s="34"/>
      <c r="CH376" s="34"/>
      <c r="CI376" s="34"/>
      <c r="CJ376" s="34"/>
      <c r="CK376" s="34"/>
      <c r="CL376" s="34"/>
      <c r="CM376" s="34"/>
      <c r="CN376" s="34"/>
      <c r="CO376" s="34"/>
      <c r="CP376" s="34"/>
      <c r="CQ376" s="34"/>
      <c r="CR376" s="34"/>
      <c r="CS376" s="34"/>
      <c r="CT376" s="34"/>
      <c r="CU376" s="34"/>
      <c r="CV376" s="34"/>
      <c r="CW376" s="34"/>
      <c r="CX376" s="34"/>
      <c r="CY376" s="34"/>
      <c r="CZ376" s="34"/>
      <c r="DA376" s="34"/>
      <c r="DB376" s="34"/>
      <c r="DC376" s="34"/>
      <c r="DD376" s="34"/>
      <c r="DE376" s="34"/>
      <c r="DF376" s="34"/>
      <c r="DG376" s="34"/>
      <c r="DH376" s="34"/>
      <c r="DI376" s="34"/>
      <c r="DJ376" s="34"/>
      <c r="DK376" s="34"/>
      <c r="DL376" s="34"/>
      <c r="DM376" s="34"/>
      <c r="DN376" s="34"/>
      <c r="DO376" s="34"/>
      <c r="DP376" s="34"/>
      <c r="DQ376" s="34"/>
      <c r="DR376" s="34"/>
      <c r="DS376" s="34"/>
      <c r="DT376" s="34"/>
      <c r="DU376" s="34"/>
      <c r="DV376" s="34"/>
      <c r="DW376" s="34"/>
      <c r="DX376" s="34"/>
      <c r="DY376" s="34"/>
      <c r="DZ376" s="34"/>
      <c r="EA376" s="34"/>
      <c r="EB376" s="34"/>
      <c r="EC376" s="34"/>
      <c r="ED376" s="34"/>
      <c r="EE376" s="34"/>
      <c r="EF376" s="34"/>
      <c r="EG376" s="34"/>
      <c r="EH376" s="34"/>
      <c r="EI376" s="34"/>
      <c r="EJ376" s="34"/>
      <c r="EK376" s="34"/>
      <c r="EL376" s="34"/>
      <c r="EM376" s="34"/>
      <c r="EN376" s="34"/>
      <c r="EO376" s="34"/>
      <c r="EP376" s="34"/>
      <c r="EQ376" s="34"/>
      <c r="ER376" s="34"/>
      <c r="ES376" s="34"/>
      <c r="ET376" s="34"/>
      <c r="EU376" s="34"/>
      <c r="EV376" s="34"/>
      <c r="EW376" s="34"/>
      <c r="EX376" s="34"/>
      <c r="EY376" s="34"/>
      <c r="EZ376" s="34"/>
      <c r="FA376" s="34"/>
      <c r="FB376" s="34"/>
      <c r="FC376" s="34"/>
      <c r="FD376" s="34"/>
      <c r="FE376" s="34"/>
      <c r="FF376" s="34"/>
      <c r="FG376" s="34"/>
      <c r="FH376" s="34"/>
      <c r="FI376" s="34"/>
      <c r="FJ376" s="34"/>
      <c r="FK376" s="34"/>
      <c r="FL376" s="34"/>
      <c r="FM376" s="34"/>
      <c r="FN376" s="34"/>
      <c r="FO376" s="34"/>
      <c r="FP376" s="34"/>
      <c r="FQ376" s="34"/>
      <c r="FR376" s="34"/>
      <c r="FS376" s="34"/>
      <c r="FT376" s="34"/>
      <c r="FU376" s="34"/>
      <c r="FV376" s="34"/>
      <c r="FW376" s="34"/>
      <c r="FX376" s="34"/>
      <c r="FY376" s="34"/>
      <c r="FZ376" s="34"/>
      <c r="GA376" s="34"/>
      <c r="GB376" s="34"/>
      <c r="GC376" s="34"/>
      <c r="GD376" s="34"/>
      <c r="GE376" s="34"/>
      <c r="GF376" s="34"/>
      <c r="GG376" s="34"/>
      <c r="GH376" s="34"/>
      <c r="GI376" s="34"/>
      <c r="GJ376" s="34"/>
      <c r="GK376" s="34"/>
      <c r="GL376" s="34"/>
      <c r="GM376" s="34"/>
      <c r="GN376" s="34"/>
      <c r="GO376" s="34"/>
      <c r="GP376" s="34"/>
      <c r="GQ376" s="34"/>
      <c r="GR376" s="34"/>
      <c r="GS376" s="34"/>
      <c r="GT376" s="34"/>
      <c r="GU376" s="34"/>
      <c r="GV376" s="34"/>
      <c r="GW376" s="34"/>
      <c r="GX376" s="34"/>
      <c r="GY376" s="34"/>
      <c r="GZ376" s="34"/>
      <c r="HA376" s="34"/>
      <c r="HB376" s="34"/>
      <c r="HC376" s="34"/>
      <c r="HD376" s="34"/>
      <c r="HE376" s="34"/>
      <c r="HF376" s="34"/>
      <c r="HG376" s="34"/>
      <c r="HH376" s="34"/>
      <c r="HI376" s="34"/>
      <c r="HJ376" s="34"/>
      <c r="HK376" s="34"/>
      <c r="HL376" s="34"/>
      <c r="HM376" s="34"/>
      <c r="HN376" s="34"/>
      <c r="HO376" s="34"/>
      <c r="HP376" s="34"/>
      <c r="HQ376" s="34"/>
      <c r="HR376" s="34"/>
      <c r="HS376" s="34"/>
      <c r="HT376" s="34"/>
      <c r="HU376" s="34"/>
      <c r="HV376" s="34"/>
      <c r="HW376" s="34"/>
    </row>
    <row r="377" spans="1:231" ht="42" customHeight="1" x14ac:dyDescent="0.2">
      <c r="A377" s="7"/>
      <c r="B377" s="25" t="s">
        <v>283</v>
      </c>
      <c r="C377" s="26" t="s">
        <v>284</v>
      </c>
      <c r="D377" s="19">
        <v>30807.03989</v>
      </c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34"/>
      <c r="BC377" s="34"/>
      <c r="BD377" s="34"/>
      <c r="BE377" s="34"/>
      <c r="BF377" s="34"/>
      <c r="BG377" s="34"/>
      <c r="BH377" s="34"/>
      <c r="BI377" s="34"/>
      <c r="BJ377" s="34"/>
      <c r="BK377" s="34"/>
      <c r="BL377" s="34"/>
      <c r="BM377" s="34"/>
      <c r="BN377" s="34"/>
      <c r="BO377" s="34"/>
      <c r="BP377" s="34"/>
      <c r="BQ377" s="34"/>
      <c r="BR377" s="34"/>
      <c r="BS377" s="34"/>
      <c r="BT377" s="34"/>
      <c r="BU377" s="34"/>
      <c r="BV377" s="34"/>
      <c r="BW377" s="34"/>
      <c r="BX377" s="34"/>
      <c r="BY377" s="34"/>
      <c r="BZ377" s="34"/>
      <c r="CA377" s="34"/>
      <c r="CB377" s="34"/>
      <c r="CC377" s="34"/>
      <c r="CD377" s="34"/>
      <c r="CE377" s="34"/>
      <c r="CF377" s="34"/>
      <c r="CG377" s="34"/>
      <c r="CH377" s="34"/>
      <c r="CI377" s="34"/>
      <c r="CJ377" s="34"/>
      <c r="CK377" s="34"/>
      <c r="CL377" s="34"/>
      <c r="CM377" s="34"/>
      <c r="CN377" s="34"/>
      <c r="CO377" s="34"/>
      <c r="CP377" s="34"/>
      <c r="CQ377" s="34"/>
      <c r="CR377" s="34"/>
      <c r="CS377" s="34"/>
      <c r="CT377" s="34"/>
      <c r="CU377" s="34"/>
      <c r="CV377" s="34"/>
      <c r="CW377" s="34"/>
      <c r="CX377" s="34"/>
      <c r="CY377" s="34"/>
      <c r="CZ377" s="34"/>
      <c r="DA377" s="34"/>
      <c r="DB377" s="34"/>
      <c r="DC377" s="34"/>
      <c r="DD377" s="34"/>
      <c r="DE377" s="34"/>
      <c r="DF377" s="34"/>
      <c r="DG377" s="34"/>
      <c r="DH377" s="34"/>
      <c r="DI377" s="34"/>
      <c r="DJ377" s="34"/>
      <c r="DK377" s="34"/>
      <c r="DL377" s="34"/>
      <c r="DM377" s="34"/>
      <c r="DN377" s="34"/>
      <c r="DO377" s="34"/>
      <c r="DP377" s="34"/>
      <c r="DQ377" s="34"/>
      <c r="DR377" s="34"/>
      <c r="DS377" s="34"/>
      <c r="DT377" s="34"/>
      <c r="DU377" s="34"/>
      <c r="DV377" s="34"/>
      <c r="DW377" s="34"/>
      <c r="DX377" s="34"/>
      <c r="DY377" s="34"/>
      <c r="DZ377" s="34"/>
      <c r="EA377" s="34"/>
      <c r="EB377" s="34"/>
      <c r="EC377" s="34"/>
      <c r="ED377" s="34"/>
      <c r="EE377" s="34"/>
      <c r="EF377" s="34"/>
      <c r="EG377" s="34"/>
      <c r="EH377" s="34"/>
      <c r="EI377" s="34"/>
      <c r="EJ377" s="34"/>
      <c r="EK377" s="34"/>
      <c r="EL377" s="34"/>
      <c r="EM377" s="34"/>
      <c r="EN377" s="34"/>
      <c r="EO377" s="34"/>
      <c r="EP377" s="34"/>
      <c r="EQ377" s="34"/>
      <c r="ER377" s="34"/>
      <c r="ES377" s="34"/>
      <c r="ET377" s="34"/>
      <c r="EU377" s="34"/>
      <c r="EV377" s="34"/>
      <c r="EW377" s="34"/>
      <c r="EX377" s="34"/>
      <c r="EY377" s="34"/>
      <c r="EZ377" s="34"/>
      <c r="FA377" s="34"/>
      <c r="FB377" s="34"/>
      <c r="FC377" s="34"/>
      <c r="FD377" s="34"/>
      <c r="FE377" s="34"/>
      <c r="FF377" s="34"/>
      <c r="FG377" s="34"/>
      <c r="FH377" s="34"/>
      <c r="FI377" s="34"/>
      <c r="FJ377" s="34"/>
      <c r="FK377" s="34"/>
      <c r="FL377" s="34"/>
      <c r="FM377" s="34"/>
      <c r="FN377" s="34"/>
      <c r="FO377" s="34"/>
      <c r="FP377" s="34"/>
      <c r="FQ377" s="34"/>
      <c r="FR377" s="34"/>
      <c r="FS377" s="34"/>
      <c r="FT377" s="34"/>
      <c r="FU377" s="34"/>
      <c r="FV377" s="34"/>
      <c r="FW377" s="34"/>
      <c r="FX377" s="34"/>
      <c r="FY377" s="34"/>
      <c r="FZ377" s="34"/>
      <c r="GA377" s="34"/>
      <c r="GB377" s="34"/>
      <c r="GC377" s="34"/>
      <c r="GD377" s="34"/>
      <c r="GE377" s="34"/>
      <c r="GF377" s="34"/>
      <c r="GG377" s="34"/>
      <c r="GH377" s="34"/>
      <c r="GI377" s="34"/>
      <c r="GJ377" s="34"/>
      <c r="GK377" s="34"/>
      <c r="GL377" s="34"/>
      <c r="GM377" s="34"/>
      <c r="GN377" s="34"/>
      <c r="GO377" s="34"/>
      <c r="GP377" s="34"/>
      <c r="GQ377" s="34"/>
      <c r="GR377" s="34"/>
      <c r="GS377" s="34"/>
      <c r="GT377" s="34"/>
      <c r="GU377" s="34"/>
      <c r="GV377" s="34"/>
      <c r="GW377" s="34"/>
      <c r="GX377" s="34"/>
      <c r="GY377" s="34"/>
      <c r="GZ377" s="34"/>
      <c r="HA377" s="34"/>
      <c r="HB377" s="34"/>
      <c r="HC377" s="34"/>
      <c r="HD377" s="34"/>
      <c r="HE377" s="34"/>
      <c r="HF377" s="34"/>
      <c r="HG377" s="34"/>
      <c r="HH377" s="34"/>
      <c r="HI377" s="34"/>
      <c r="HJ377" s="34"/>
      <c r="HK377" s="34"/>
      <c r="HL377" s="34"/>
      <c r="HM377" s="34"/>
      <c r="HN377" s="34"/>
      <c r="HO377" s="34"/>
      <c r="HP377" s="34"/>
      <c r="HQ377" s="34"/>
      <c r="HR377" s="34"/>
      <c r="HS377" s="34"/>
      <c r="HT377" s="34"/>
      <c r="HU377" s="34"/>
      <c r="HV377" s="34"/>
      <c r="HW377" s="34"/>
    </row>
    <row r="378" spans="1:231" ht="27.75" customHeight="1" x14ac:dyDescent="0.2">
      <c r="A378" s="7"/>
      <c r="B378" s="25" t="s">
        <v>285</v>
      </c>
      <c r="C378" s="26" t="s">
        <v>286</v>
      </c>
      <c r="D378" s="19">
        <v>3408.61166</v>
      </c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34"/>
      <c r="BG378" s="34"/>
      <c r="BH378" s="34"/>
      <c r="BI378" s="34"/>
      <c r="BJ378" s="34"/>
      <c r="BK378" s="34"/>
      <c r="BL378" s="34"/>
      <c r="BM378" s="34"/>
      <c r="BN378" s="34"/>
      <c r="BO378" s="34"/>
      <c r="BP378" s="34"/>
      <c r="BQ378" s="34"/>
      <c r="BR378" s="34"/>
      <c r="BS378" s="34"/>
      <c r="BT378" s="34"/>
      <c r="BU378" s="34"/>
      <c r="BV378" s="34"/>
      <c r="BW378" s="34"/>
      <c r="BX378" s="34"/>
      <c r="BY378" s="34"/>
      <c r="BZ378" s="34"/>
      <c r="CA378" s="34"/>
      <c r="CB378" s="34"/>
      <c r="CC378" s="34"/>
      <c r="CD378" s="34"/>
      <c r="CE378" s="34"/>
      <c r="CF378" s="34"/>
      <c r="CG378" s="34"/>
      <c r="CH378" s="34"/>
      <c r="CI378" s="34"/>
      <c r="CJ378" s="34"/>
      <c r="CK378" s="34"/>
      <c r="CL378" s="34"/>
      <c r="CM378" s="34"/>
      <c r="CN378" s="34"/>
      <c r="CO378" s="34"/>
      <c r="CP378" s="34"/>
      <c r="CQ378" s="34"/>
      <c r="CR378" s="34"/>
      <c r="CS378" s="34"/>
      <c r="CT378" s="34"/>
      <c r="CU378" s="34"/>
      <c r="CV378" s="34"/>
      <c r="CW378" s="34"/>
      <c r="CX378" s="34"/>
      <c r="CY378" s="34"/>
      <c r="CZ378" s="34"/>
      <c r="DA378" s="34"/>
      <c r="DB378" s="34"/>
      <c r="DC378" s="34"/>
      <c r="DD378" s="34"/>
      <c r="DE378" s="34"/>
      <c r="DF378" s="34"/>
      <c r="DG378" s="34"/>
      <c r="DH378" s="34"/>
      <c r="DI378" s="34"/>
      <c r="DJ378" s="34"/>
      <c r="DK378" s="34"/>
      <c r="DL378" s="34"/>
      <c r="DM378" s="34"/>
      <c r="DN378" s="34"/>
      <c r="DO378" s="34"/>
      <c r="DP378" s="34"/>
      <c r="DQ378" s="34"/>
      <c r="DR378" s="34"/>
      <c r="DS378" s="34"/>
      <c r="DT378" s="34"/>
      <c r="DU378" s="34"/>
      <c r="DV378" s="34"/>
      <c r="DW378" s="34"/>
      <c r="DX378" s="34"/>
      <c r="DY378" s="34"/>
      <c r="DZ378" s="34"/>
      <c r="EA378" s="34"/>
      <c r="EB378" s="34"/>
      <c r="EC378" s="34"/>
      <c r="ED378" s="34"/>
      <c r="EE378" s="34"/>
      <c r="EF378" s="34"/>
      <c r="EG378" s="34"/>
      <c r="EH378" s="34"/>
      <c r="EI378" s="34"/>
      <c r="EJ378" s="34"/>
      <c r="EK378" s="34"/>
      <c r="EL378" s="34"/>
      <c r="EM378" s="34"/>
      <c r="EN378" s="34"/>
      <c r="EO378" s="34"/>
      <c r="EP378" s="34"/>
      <c r="EQ378" s="34"/>
      <c r="ER378" s="34"/>
      <c r="ES378" s="34"/>
      <c r="ET378" s="34"/>
      <c r="EU378" s="34"/>
      <c r="EV378" s="34"/>
      <c r="EW378" s="34"/>
      <c r="EX378" s="34"/>
      <c r="EY378" s="34"/>
      <c r="EZ378" s="34"/>
      <c r="FA378" s="34"/>
      <c r="FB378" s="34"/>
      <c r="FC378" s="34"/>
      <c r="FD378" s="34"/>
      <c r="FE378" s="34"/>
      <c r="FF378" s="34"/>
      <c r="FG378" s="34"/>
      <c r="FH378" s="34"/>
      <c r="FI378" s="34"/>
      <c r="FJ378" s="34"/>
      <c r="FK378" s="34"/>
      <c r="FL378" s="34"/>
      <c r="FM378" s="34"/>
      <c r="FN378" s="34"/>
      <c r="FO378" s="34"/>
      <c r="FP378" s="34"/>
      <c r="FQ378" s="34"/>
      <c r="FR378" s="34"/>
      <c r="FS378" s="34"/>
      <c r="FT378" s="34"/>
      <c r="FU378" s="34"/>
      <c r="FV378" s="34"/>
      <c r="FW378" s="34"/>
      <c r="FX378" s="34"/>
      <c r="FY378" s="34"/>
      <c r="FZ378" s="34"/>
      <c r="GA378" s="34"/>
      <c r="GB378" s="34"/>
      <c r="GC378" s="34"/>
      <c r="GD378" s="34"/>
      <c r="GE378" s="34"/>
      <c r="GF378" s="34"/>
      <c r="GG378" s="34"/>
      <c r="GH378" s="34"/>
      <c r="GI378" s="34"/>
      <c r="GJ378" s="34"/>
      <c r="GK378" s="34"/>
      <c r="GL378" s="34"/>
      <c r="GM378" s="34"/>
      <c r="GN378" s="34"/>
      <c r="GO378" s="34"/>
      <c r="GP378" s="34"/>
      <c r="GQ378" s="34"/>
      <c r="GR378" s="34"/>
      <c r="GS378" s="34"/>
      <c r="GT378" s="34"/>
      <c r="GU378" s="34"/>
      <c r="GV378" s="34"/>
      <c r="GW378" s="34"/>
      <c r="GX378" s="34"/>
      <c r="GY378" s="34"/>
      <c r="GZ378" s="34"/>
      <c r="HA378" s="34"/>
      <c r="HB378" s="34"/>
      <c r="HC378" s="34"/>
      <c r="HD378" s="34"/>
      <c r="HE378" s="34"/>
      <c r="HF378" s="34"/>
      <c r="HG378" s="34"/>
      <c r="HH378" s="34"/>
      <c r="HI378" s="34"/>
      <c r="HJ378" s="34"/>
      <c r="HK378" s="34"/>
      <c r="HL378" s="34"/>
      <c r="HM378" s="34"/>
      <c r="HN378" s="34"/>
      <c r="HO378" s="34"/>
      <c r="HP378" s="34"/>
      <c r="HQ378" s="34"/>
      <c r="HR378" s="34"/>
      <c r="HS378" s="34"/>
      <c r="HT378" s="34"/>
      <c r="HU378" s="34"/>
      <c r="HV378" s="34"/>
      <c r="HW378" s="34"/>
    </row>
    <row r="379" spans="1:231" ht="16.5" customHeight="1" x14ac:dyDescent="0.2">
      <c r="A379" s="7"/>
      <c r="B379" s="25" t="s">
        <v>293</v>
      </c>
      <c r="C379" s="26" t="s">
        <v>294</v>
      </c>
      <c r="D379" s="19">
        <v>17.416</v>
      </c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  <c r="BF379" s="34"/>
      <c r="BG379" s="34"/>
      <c r="BH379" s="34"/>
      <c r="BI379" s="34"/>
      <c r="BJ379" s="34"/>
      <c r="BK379" s="34"/>
      <c r="BL379" s="34"/>
      <c r="BM379" s="34"/>
      <c r="BN379" s="34"/>
      <c r="BO379" s="34"/>
      <c r="BP379" s="34"/>
      <c r="BQ379" s="34"/>
      <c r="BR379" s="34"/>
      <c r="BS379" s="34"/>
      <c r="BT379" s="34"/>
      <c r="BU379" s="34"/>
      <c r="BV379" s="34"/>
      <c r="BW379" s="34"/>
      <c r="BX379" s="34"/>
      <c r="BY379" s="34"/>
      <c r="BZ379" s="34"/>
      <c r="CA379" s="34"/>
      <c r="CB379" s="34"/>
      <c r="CC379" s="34"/>
      <c r="CD379" s="34"/>
      <c r="CE379" s="34"/>
      <c r="CF379" s="34"/>
      <c r="CG379" s="34"/>
      <c r="CH379" s="34"/>
      <c r="CI379" s="34"/>
      <c r="CJ379" s="34"/>
      <c r="CK379" s="34"/>
      <c r="CL379" s="34"/>
      <c r="CM379" s="34"/>
      <c r="CN379" s="34"/>
      <c r="CO379" s="34"/>
      <c r="CP379" s="34"/>
      <c r="CQ379" s="34"/>
      <c r="CR379" s="34"/>
      <c r="CS379" s="34"/>
      <c r="CT379" s="34"/>
      <c r="CU379" s="34"/>
      <c r="CV379" s="34"/>
      <c r="CW379" s="34"/>
      <c r="CX379" s="34"/>
      <c r="CY379" s="34"/>
      <c r="CZ379" s="34"/>
      <c r="DA379" s="34"/>
      <c r="DB379" s="34"/>
      <c r="DC379" s="34"/>
      <c r="DD379" s="34"/>
      <c r="DE379" s="34"/>
      <c r="DF379" s="34"/>
      <c r="DG379" s="34"/>
      <c r="DH379" s="34"/>
      <c r="DI379" s="34"/>
      <c r="DJ379" s="34"/>
      <c r="DK379" s="34"/>
      <c r="DL379" s="34"/>
      <c r="DM379" s="34"/>
      <c r="DN379" s="34"/>
      <c r="DO379" s="34"/>
      <c r="DP379" s="34"/>
      <c r="DQ379" s="34"/>
      <c r="DR379" s="34"/>
      <c r="DS379" s="34"/>
      <c r="DT379" s="34"/>
      <c r="DU379" s="34"/>
      <c r="DV379" s="34"/>
      <c r="DW379" s="34"/>
      <c r="DX379" s="34"/>
      <c r="DY379" s="34"/>
      <c r="DZ379" s="34"/>
      <c r="EA379" s="34"/>
      <c r="EB379" s="34"/>
      <c r="EC379" s="34"/>
      <c r="ED379" s="34"/>
      <c r="EE379" s="34"/>
      <c r="EF379" s="34"/>
      <c r="EG379" s="34"/>
      <c r="EH379" s="34"/>
      <c r="EI379" s="34"/>
      <c r="EJ379" s="34"/>
      <c r="EK379" s="34"/>
      <c r="EL379" s="34"/>
      <c r="EM379" s="34"/>
      <c r="EN379" s="34"/>
      <c r="EO379" s="34"/>
      <c r="EP379" s="34"/>
      <c r="EQ379" s="34"/>
      <c r="ER379" s="34"/>
      <c r="ES379" s="34"/>
      <c r="ET379" s="34"/>
      <c r="EU379" s="34"/>
      <c r="EV379" s="34"/>
      <c r="EW379" s="34"/>
      <c r="EX379" s="34"/>
      <c r="EY379" s="34"/>
      <c r="EZ379" s="34"/>
      <c r="FA379" s="34"/>
      <c r="FB379" s="34"/>
      <c r="FC379" s="34"/>
      <c r="FD379" s="34"/>
      <c r="FE379" s="34"/>
      <c r="FF379" s="34"/>
      <c r="FG379" s="34"/>
      <c r="FH379" s="34"/>
      <c r="FI379" s="34"/>
      <c r="FJ379" s="34"/>
      <c r="FK379" s="34"/>
      <c r="FL379" s="34"/>
      <c r="FM379" s="34"/>
      <c r="FN379" s="34"/>
      <c r="FO379" s="34"/>
      <c r="FP379" s="34"/>
      <c r="FQ379" s="34"/>
      <c r="FR379" s="34"/>
      <c r="FS379" s="34"/>
      <c r="FT379" s="34"/>
      <c r="FU379" s="34"/>
      <c r="FV379" s="34"/>
      <c r="FW379" s="34"/>
      <c r="FX379" s="34"/>
      <c r="FY379" s="34"/>
      <c r="FZ379" s="34"/>
      <c r="GA379" s="34"/>
      <c r="GB379" s="34"/>
      <c r="GC379" s="34"/>
      <c r="GD379" s="34"/>
      <c r="GE379" s="34"/>
      <c r="GF379" s="34"/>
      <c r="GG379" s="34"/>
      <c r="GH379" s="34"/>
      <c r="GI379" s="34"/>
      <c r="GJ379" s="34"/>
      <c r="GK379" s="34"/>
      <c r="GL379" s="34"/>
      <c r="GM379" s="34"/>
      <c r="GN379" s="34"/>
      <c r="GO379" s="34"/>
      <c r="GP379" s="34"/>
      <c r="GQ379" s="34"/>
      <c r="GR379" s="34"/>
      <c r="GS379" s="34"/>
      <c r="GT379" s="34"/>
      <c r="GU379" s="34"/>
      <c r="GV379" s="34"/>
      <c r="GW379" s="34"/>
      <c r="GX379" s="34"/>
      <c r="GY379" s="34"/>
      <c r="GZ379" s="34"/>
      <c r="HA379" s="34"/>
      <c r="HB379" s="34"/>
      <c r="HC379" s="34"/>
      <c r="HD379" s="34"/>
      <c r="HE379" s="34"/>
      <c r="HF379" s="34"/>
      <c r="HG379" s="34"/>
      <c r="HH379" s="34"/>
      <c r="HI379" s="34"/>
      <c r="HJ379" s="34"/>
      <c r="HK379" s="34"/>
      <c r="HL379" s="34"/>
      <c r="HM379" s="34"/>
      <c r="HN379" s="34"/>
      <c r="HO379" s="34"/>
      <c r="HP379" s="34"/>
      <c r="HQ379" s="34"/>
      <c r="HR379" s="34"/>
      <c r="HS379" s="34"/>
      <c r="HT379" s="34"/>
      <c r="HU379" s="34"/>
      <c r="HV379" s="34"/>
      <c r="HW379" s="34"/>
    </row>
    <row r="380" spans="1:231" ht="16.5" customHeight="1" x14ac:dyDescent="0.2">
      <c r="A380" s="7" t="s">
        <v>472</v>
      </c>
      <c r="B380" s="37"/>
      <c r="C380" s="18" t="s">
        <v>199</v>
      </c>
      <c r="D380" s="19">
        <f>D381</f>
        <v>369.31099999999998</v>
      </c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  <c r="FJ380" s="24"/>
      <c r="FK380" s="24"/>
      <c r="FL380" s="24"/>
      <c r="FM380" s="24"/>
      <c r="FN380" s="24"/>
      <c r="FO380" s="24"/>
      <c r="FP380" s="24"/>
      <c r="FQ380" s="24"/>
      <c r="FR380" s="24"/>
      <c r="FS380" s="24"/>
      <c r="FT380" s="24"/>
      <c r="FU380" s="24"/>
      <c r="FV380" s="24"/>
      <c r="FW380" s="24"/>
      <c r="FX380" s="24"/>
      <c r="FY380" s="24"/>
      <c r="FZ380" s="24"/>
      <c r="GA380" s="24"/>
      <c r="GB380" s="24"/>
      <c r="GC380" s="24"/>
      <c r="GD380" s="24"/>
      <c r="GE380" s="24"/>
      <c r="GF380" s="24"/>
      <c r="GG380" s="24"/>
      <c r="GH380" s="24"/>
      <c r="GI380" s="24"/>
      <c r="GJ380" s="24"/>
      <c r="GK380" s="24"/>
      <c r="GL380" s="24"/>
      <c r="GM380" s="24"/>
      <c r="GN380" s="24"/>
      <c r="GO380" s="24"/>
      <c r="GP380" s="24"/>
      <c r="GQ380" s="24"/>
      <c r="GR380" s="24"/>
      <c r="GS380" s="24"/>
      <c r="GT380" s="24"/>
      <c r="GU380" s="24"/>
      <c r="GV380" s="24"/>
      <c r="GW380" s="24"/>
      <c r="GX380" s="24"/>
      <c r="GY380" s="24"/>
      <c r="GZ380" s="24"/>
      <c r="HA380" s="24"/>
      <c r="HB380" s="24"/>
      <c r="HC380" s="24"/>
      <c r="HD380" s="24"/>
      <c r="HE380" s="24"/>
      <c r="HF380" s="24"/>
      <c r="HG380" s="24"/>
      <c r="HH380" s="24"/>
      <c r="HI380" s="24"/>
      <c r="HJ380" s="24"/>
      <c r="HK380" s="24"/>
      <c r="HL380" s="24"/>
      <c r="HM380" s="24"/>
      <c r="HN380" s="24"/>
      <c r="HO380" s="24"/>
      <c r="HP380" s="24"/>
      <c r="HQ380" s="24"/>
      <c r="HR380" s="24"/>
      <c r="HS380" s="24"/>
      <c r="HT380" s="24"/>
      <c r="HU380" s="24"/>
      <c r="HV380" s="24"/>
      <c r="HW380" s="24"/>
    </row>
    <row r="381" spans="1:231" ht="42" customHeight="1" x14ac:dyDescent="0.2">
      <c r="A381" s="7"/>
      <c r="B381" s="25" t="s">
        <v>283</v>
      </c>
      <c r="C381" s="26" t="s">
        <v>284</v>
      </c>
      <c r="D381" s="19">
        <v>369.31099999999998</v>
      </c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  <c r="FJ381" s="24"/>
      <c r="FK381" s="24"/>
      <c r="FL381" s="24"/>
      <c r="FM381" s="24"/>
      <c r="FN381" s="24"/>
      <c r="FO381" s="24"/>
      <c r="FP381" s="24"/>
      <c r="FQ381" s="24"/>
      <c r="FR381" s="24"/>
      <c r="FS381" s="24"/>
      <c r="FT381" s="24"/>
      <c r="FU381" s="24"/>
      <c r="FV381" s="24"/>
      <c r="FW381" s="24"/>
      <c r="FX381" s="24"/>
      <c r="FY381" s="24"/>
      <c r="FZ381" s="24"/>
      <c r="GA381" s="24"/>
      <c r="GB381" s="24"/>
      <c r="GC381" s="24"/>
      <c r="GD381" s="24"/>
      <c r="GE381" s="24"/>
      <c r="GF381" s="24"/>
      <c r="GG381" s="24"/>
      <c r="GH381" s="24"/>
      <c r="GI381" s="24"/>
      <c r="GJ381" s="24"/>
      <c r="GK381" s="24"/>
      <c r="GL381" s="24"/>
      <c r="GM381" s="24"/>
      <c r="GN381" s="24"/>
      <c r="GO381" s="24"/>
      <c r="GP381" s="24"/>
      <c r="GQ381" s="24"/>
      <c r="GR381" s="24"/>
      <c r="GS381" s="24"/>
      <c r="GT381" s="24"/>
      <c r="GU381" s="24"/>
      <c r="GV381" s="24"/>
      <c r="GW381" s="24"/>
      <c r="GX381" s="24"/>
      <c r="GY381" s="24"/>
      <c r="GZ381" s="24"/>
      <c r="HA381" s="24"/>
      <c r="HB381" s="24"/>
      <c r="HC381" s="24"/>
      <c r="HD381" s="24"/>
      <c r="HE381" s="24"/>
      <c r="HF381" s="24"/>
      <c r="HG381" s="24"/>
      <c r="HH381" s="24"/>
      <c r="HI381" s="24"/>
      <c r="HJ381" s="24"/>
      <c r="HK381" s="24"/>
      <c r="HL381" s="24"/>
      <c r="HM381" s="24"/>
      <c r="HN381" s="24"/>
      <c r="HO381" s="24"/>
      <c r="HP381" s="24"/>
      <c r="HQ381" s="24"/>
      <c r="HR381" s="24"/>
      <c r="HS381" s="24"/>
      <c r="HT381" s="24"/>
      <c r="HU381" s="24"/>
      <c r="HV381" s="24"/>
      <c r="HW381" s="24"/>
    </row>
    <row r="382" spans="1:231" ht="15" customHeight="1" x14ac:dyDescent="0.2">
      <c r="A382" s="7" t="s">
        <v>473</v>
      </c>
      <c r="B382" s="25"/>
      <c r="C382" s="26" t="s">
        <v>200</v>
      </c>
      <c r="D382" s="19">
        <f>D383</f>
        <v>1057</v>
      </c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  <c r="FJ382" s="24"/>
      <c r="FK382" s="24"/>
      <c r="FL382" s="24"/>
      <c r="FM382" s="24"/>
      <c r="FN382" s="24"/>
      <c r="FO382" s="24"/>
      <c r="FP382" s="24"/>
      <c r="FQ382" s="24"/>
      <c r="FR382" s="24"/>
      <c r="FS382" s="24"/>
      <c r="FT382" s="24"/>
      <c r="FU382" s="24"/>
      <c r="FV382" s="24"/>
      <c r="FW382" s="24"/>
      <c r="FX382" s="24"/>
      <c r="FY382" s="24"/>
      <c r="FZ382" s="24"/>
      <c r="GA382" s="24"/>
      <c r="GB382" s="24"/>
      <c r="GC382" s="24"/>
      <c r="GD382" s="24"/>
      <c r="GE382" s="24"/>
      <c r="GF382" s="24"/>
      <c r="GG382" s="24"/>
      <c r="GH382" s="24"/>
      <c r="GI382" s="24"/>
      <c r="GJ382" s="24"/>
      <c r="GK382" s="24"/>
      <c r="GL382" s="24"/>
      <c r="GM382" s="24"/>
      <c r="GN382" s="24"/>
      <c r="GO382" s="24"/>
      <c r="GP382" s="24"/>
      <c r="GQ382" s="24"/>
      <c r="GR382" s="24"/>
      <c r="GS382" s="24"/>
      <c r="GT382" s="24"/>
      <c r="GU382" s="24"/>
      <c r="GV382" s="24"/>
      <c r="GW382" s="24"/>
      <c r="GX382" s="24"/>
      <c r="GY382" s="24"/>
      <c r="GZ382" s="24"/>
      <c r="HA382" s="24"/>
      <c r="HB382" s="24"/>
      <c r="HC382" s="24"/>
      <c r="HD382" s="24"/>
      <c r="HE382" s="24"/>
      <c r="HF382" s="24"/>
      <c r="HG382" s="24"/>
      <c r="HH382" s="24"/>
      <c r="HI382" s="24"/>
      <c r="HJ382" s="24"/>
      <c r="HK382" s="24"/>
      <c r="HL382" s="24"/>
      <c r="HM382" s="24"/>
      <c r="HN382" s="24"/>
      <c r="HO382" s="24"/>
      <c r="HP382" s="24"/>
      <c r="HQ382" s="24"/>
      <c r="HR382" s="24"/>
      <c r="HS382" s="24"/>
      <c r="HT382" s="24"/>
      <c r="HU382" s="24"/>
      <c r="HV382" s="24"/>
      <c r="HW382" s="24"/>
    </row>
    <row r="383" spans="1:231" ht="41.25" customHeight="1" x14ac:dyDescent="0.2">
      <c r="A383" s="7"/>
      <c r="B383" s="25" t="s">
        <v>283</v>
      </c>
      <c r="C383" s="26" t="s">
        <v>284</v>
      </c>
      <c r="D383" s="19">
        <v>1057</v>
      </c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  <c r="FJ383" s="24"/>
      <c r="FK383" s="24"/>
      <c r="FL383" s="24"/>
      <c r="FM383" s="24"/>
      <c r="FN383" s="24"/>
      <c r="FO383" s="24"/>
      <c r="FP383" s="24"/>
      <c r="FQ383" s="24"/>
      <c r="FR383" s="24"/>
      <c r="FS383" s="24"/>
      <c r="FT383" s="24"/>
      <c r="FU383" s="24"/>
      <c r="FV383" s="24"/>
      <c r="FW383" s="24"/>
      <c r="FX383" s="24"/>
      <c r="FY383" s="24"/>
      <c r="FZ383" s="24"/>
      <c r="GA383" s="24"/>
      <c r="GB383" s="24"/>
      <c r="GC383" s="24"/>
      <c r="GD383" s="24"/>
      <c r="GE383" s="24"/>
      <c r="GF383" s="24"/>
      <c r="GG383" s="24"/>
      <c r="GH383" s="24"/>
      <c r="GI383" s="24"/>
      <c r="GJ383" s="24"/>
      <c r="GK383" s="24"/>
      <c r="GL383" s="24"/>
      <c r="GM383" s="24"/>
      <c r="GN383" s="24"/>
      <c r="GO383" s="24"/>
      <c r="GP383" s="24"/>
      <c r="GQ383" s="24"/>
      <c r="GR383" s="24"/>
      <c r="GS383" s="24"/>
      <c r="GT383" s="24"/>
      <c r="GU383" s="24"/>
      <c r="GV383" s="24"/>
      <c r="GW383" s="24"/>
      <c r="GX383" s="24"/>
      <c r="GY383" s="24"/>
      <c r="GZ383" s="24"/>
      <c r="HA383" s="24"/>
      <c r="HB383" s="24"/>
      <c r="HC383" s="24"/>
      <c r="HD383" s="24"/>
      <c r="HE383" s="24"/>
      <c r="HF383" s="24"/>
      <c r="HG383" s="24"/>
      <c r="HH383" s="24"/>
      <c r="HI383" s="24"/>
      <c r="HJ383" s="24"/>
      <c r="HK383" s="24"/>
      <c r="HL383" s="24"/>
      <c r="HM383" s="24"/>
      <c r="HN383" s="24"/>
      <c r="HO383" s="24"/>
      <c r="HP383" s="24"/>
      <c r="HQ383" s="24"/>
      <c r="HR383" s="24"/>
      <c r="HS383" s="24"/>
      <c r="HT383" s="24"/>
      <c r="HU383" s="24"/>
      <c r="HV383" s="24"/>
      <c r="HW383" s="24"/>
    </row>
    <row r="384" spans="1:231" ht="30.75" customHeight="1" x14ac:dyDescent="0.2">
      <c r="A384" s="7" t="s">
        <v>474</v>
      </c>
      <c r="B384" s="25"/>
      <c r="C384" s="26" t="s">
        <v>201</v>
      </c>
      <c r="D384" s="19">
        <f>D385</f>
        <v>320</v>
      </c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  <c r="FJ384" s="24"/>
      <c r="FK384" s="24"/>
      <c r="FL384" s="24"/>
      <c r="FM384" s="24"/>
      <c r="FN384" s="24"/>
      <c r="FO384" s="24"/>
      <c r="FP384" s="24"/>
      <c r="FQ384" s="24"/>
      <c r="FR384" s="24"/>
      <c r="FS384" s="24"/>
      <c r="FT384" s="24"/>
      <c r="FU384" s="24"/>
      <c r="FV384" s="24"/>
      <c r="FW384" s="24"/>
      <c r="FX384" s="24"/>
      <c r="FY384" s="24"/>
      <c r="FZ384" s="24"/>
      <c r="GA384" s="24"/>
      <c r="GB384" s="24"/>
      <c r="GC384" s="24"/>
      <c r="GD384" s="24"/>
      <c r="GE384" s="24"/>
      <c r="GF384" s="24"/>
      <c r="GG384" s="24"/>
      <c r="GH384" s="24"/>
      <c r="GI384" s="24"/>
      <c r="GJ384" s="24"/>
      <c r="GK384" s="24"/>
      <c r="GL384" s="24"/>
      <c r="GM384" s="24"/>
      <c r="GN384" s="24"/>
      <c r="GO384" s="24"/>
      <c r="GP384" s="24"/>
      <c r="GQ384" s="24"/>
      <c r="GR384" s="24"/>
      <c r="GS384" s="24"/>
      <c r="GT384" s="24"/>
      <c r="GU384" s="24"/>
      <c r="GV384" s="24"/>
      <c r="GW384" s="24"/>
      <c r="GX384" s="24"/>
      <c r="GY384" s="24"/>
      <c r="GZ384" s="24"/>
      <c r="HA384" s="24"/>
      <c r="HB384" s="24"/>
      <c r="HC384" s="24"/>
      <c r="HD384" s="24"/>
      <c r="HE384" s="24"/>
      <c r="HF384" s="24"/>
      <c r="HG384" s="24"/>
      <c r="HH384" s="24"/>
      <c r="HI384" s="24"/>
      <c r="HJ384" s="24"/>
      <c r="HK384" s="24"/>
      <c r="HL384" s="24"/>
      <c r="HM384" s="24"/>
      <c r="HN384" s="24"/>
      <c r="HO384" s="24"/>
      <c r="HP384" s="24"/>
      <c r="HQ384" s="24"/>
      <c r="HR384" s="24"/>
      <c r="HS384" s="24"/>
      <c r="HT384" s="24"/>
      <c r="HU384" s="24"/>
      <c r="HV384" s="24"/>
      <c r="HW384" s="24"/>
    </row>
    <row r="385" spans="1:231" ht="41.25" customHeight="1" x14ac:dyDescent="0.2">
      <c r="A385" s="7"/>
      <c r="B385" s="25" t="s">
        <v>283</v>
      </c>
      <c r="C385" s="26" t="s">
        <v>284</v>
      </c>
      <c r="D385" s="19">
        <v>320</v>
      </c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  <c r="FJ385" s="24"/>
      <c r="FK385" s="24"/>
      <c r="FL385" s="24"/>
      <c r="FM385" s="24"/>
      <c r="FN385" s="24"/>
      <c r="FO385" s="24"/>
      <c r="FP385" s="24"/>
      <c r="FQ385" s="24"/>
      <c r="FR385" s="24"/>
      <c r="FS385" s="24"/>
      <c r="FT385" s="24"/>
      <c r="FU385" s="24"/>
      <c r="FV385" s="24"/>
      <c r="FW385" s="24"/>
      <c r="FX385" s="24"/>
      <c r="FY385" s="24"/>
      <c r="FZ385" s="24"/>
      <c r="GA385" s="24"/>
      <c r="GB385" s="24"/>
      <c r="GC385" s="24"/>
      <c r="GD385" s="24"/>
      <c r="GE385" s="24"/>
      <c r="GF385" s="24"/>
      <c r="GG385" s="24"/>
      <c r="GH385" s="24"/>
      <c r="GI385" s="24"/>
      <c r="GJ385" s="24"/>
      <c r="GK385" s="24"/>
      <c r="GL385" s="24"/>
      <c r="GM385" s="24"/>
      <c r="GN385" s="24"/>
      <c r="GO385" s="24"/>
      <c r="GP385" s="24"/>
      <c r="GQ385" s="24"/>
      <c r="GR385" s="24"/>
      <c r="GS385" s="24"/>
      <c r="GT385" s="24"/>
      <c r="GU385" s="24"/>
      <c r="GV385" s="24"/>
      <c r="GW385" s="24"/>
      <c r="GX385" s="24"/>
      <c r="GY385" s="24"/>
      <c r="GZ385" s="24"/>
      <c r="HA385" s="24"/>
      <c r="HB385" s="24"/>
      <c r="HC385" s="24"/>
      <c r="HD385" s="24"/>
      <c r="HE385" s="24"/>
      <c r="HF385" s="24"/>
      <c r="HG385" s="24"/>
      <c r="HH385" s="24"/>
      <c r="HI385" s="24"/>
      <c r="HJ385" s="24"/>
      <c r="HK385" s="24"/>
      <c r="HL385" s="24"/>
      <c r="HM385" s="24"/>
      <c r="HN385" s="24"/>
      <c r="HO385" s="24"/>
      <c r="HP385" s="24"/>
      <c r="HQ385" s="24"/>
      <c r="HR385" s="24"/>
      <c r="HS385" s="24"/>
      <c r="HT385" s="24"/>
      <c r="HU385" s="24"/>
      <c r="HV385" s="24"/>
      <c r="HW385" s="24"/>
    </row>
    <row r="386" spans="1:231" ht="15" customHeight="1" x14ac:dyDescent="0.2">
      <c r="A386" s="7" t="s">
        <v>475</v>
      </c>
      <c r="B386" s="25"/>
      <c r="C386" s="26" t="s">
        <v>202</v>
      </c>
      <c r="D386" s="19">
        <f>SUM(D387:D388)</f>
        <v>1907.3</v>
      </c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  <c r="FJ386" s="24"/>
      <c r="FK386" s="24"/>
      <c r="FL386" s="24"/>
      <c r="FM386" s="24"/>
      <c r="FN386" s="24"/>
      <c r="FO386" s="24"/>
      <c r="FP386" s="24"/>
      <c r="FQ386" s="24"/>
      <c r="FR386" s="24"/>
      <c r="FS386" s="24"/>
      <c r="FT386" s="24"/>
      <c r="FU386" s="24"/>
      <c r="FV386" s="24"/>
      <c r="FW386" s="24"/>
      <c r="FX386" s="24"/>
      <c r="FY386" s="24"/>
      <c r="FZ386" s="24"/>
      <c r="GA386" s="24"/>
      <c r="GB386" s="24"/>
      <c r="GC386" s="24"/>
      <c r="GD386" s="24"/>
      <c r="GE386" s="24"/>
      <c r="GF386" s="24"/>
      <c r="GG386" s="24"/>
      <c r="GH386" s="24"/>
      <c r="GI386" s="24"/>
      <c r="GJ386" s="24"/>
      <c r="GK386" s="24"/>
      <c r="GL386" s="24"/>
      <c r="GM386" s="24"/>
      <c r="GN386" s="24"/>
      <c r="GO386" s="24"/>
      <c r="GP386" s="24"/>
      <c r="GQ386" s="24"/>
      <c r="GR386" s="24"/>
      <c r="GS386" s="24"/>
      <c r="GT386" s="24"/>
      <c r="GU386" s="24"/>
      <c r="GV386" s="24"/>
      <c r="GW386" s="24"/>
      <c r="GX386" s="24"/>
      <c r="GY386" s="24"/>
      <c r="GZ386" s="24"/>
      <c r="HA386" s="24"/>
      <c r="HB386" s="24"/>
      <c r="HC386" s="24"/>
      <c r="HD386" s="24"/>
      <c r="HE386" s="24"/>
      <c r="HF386" s="24"/>
      <c r="HG386" s="24"/>
      <c r="HH386" s="24"/>
      <c r="HI386" s="24"/>
      <c r="HJ386" s="24"/>
      <c r="HK386" s="24"/>
      <c r="HL386" s="24"/>
      <c r="HM386" s="24"/>
      <c r="HN386" s="24"/>
      <c r="HO386" s="24"/>
      <c r="HP386" s="24"/>
      <c r="HQ386" s="24"/>
      <c r="HR386" s="24"/>
      <c r="HS386" s="24"/>
      <c r="HT386" s="24"/>
      <c r="HU386" s="24"/>
      <c r="HV386" s="24"/>
      <c r="HW386" s="24"/>
    </row>
    <row r="387" spans="1:231" ht="41.25" customHeight="1" x14ac:dyDescent="0.2">
      <c r="A387" s="7"/>
      <c r="B387" s="25" t="s">
        <v>283</v>
      </c>
      <c r="C387" s="26" t="s">
        <v>284</v>
      </c>
      <c r="D387" s="19">
        <v>1510.42347</v>
      </c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  <c r="FJ387" s="24"/>
      <c r="FK387" s="24"/>
      <c r="FL387" s="24"/>
      <c r="FM387" s="24"/>
      <c r="FN387" s="24"/>
      <c r="FO387" s="24"/>
      <c r="FP387" s="24"/>
      <c r="FQ387" s="24"/>
      <c r="FR387" s="24"/>
      <c r="FS387" s="24"/>
      <c r="FT387" s="24"/>
      <c r="FU387" s="24"/>
      <c r="FV387" s="24"/>
      <c r="FW387" s="24"/>
      <c r="FX387" s="24"/>
      <c r="FY387" s="24"/>
      <c r="FZ387" s="24"/>
      <c r="GA387" s="24"/>
      <c r="GB387" s="24"/>
      <c r="GC387" s="24"/>
      <c r="GD387" s="24"/>
      <c r="GE387" s="24"/>
      <c r="GF387" s="24"/>
      <c r="GG387" s="24"/>
      <c r="GH387" s="24"/>
      <c r="GI387" s="24"/>
      <c r="GJ387" s="24"/>
      <c r="GK387" s="24"/>
      <c r="GL387" s="24"/>
      <c r="GM387" s="24"/>
      <c r="GN387" s="24"/>
      <c r="GO387" s="24"/>
      <c r="GP387" s="24"/>
      <c r="GQ387" s="24"/>
      <c r="GR387" s="24"/>
      <c r="GS387" s="24"/>
      <c r="GT387" s="24"/>
      <c r="GU387" s="24"/>
      <c r="GV387" s="24"/>
      <c r="GW387" s="24"/>
      <c r="GX387" s="24"/>
      <c r="GY387" s="24"/>
      <c r="GZ387" s="24"/>
      <c r="HA387" s="24"/>
      <c r="HB387" s="24"/>
      <c r="HC387" s="24"/>
      <c r="HD387" s="24"/>
      <c r="HE387" s="24"/>
      <c r="HF387" s="24"/>
      <c r="HG387" s="24"/>
      <c r="HH387" s="24"/>
      <c r="HI387" s="24"/>
      <c r="HJ387" s="24"/>
      <c r="HK387" s="24"/>
      <c r="HL387" s="24"/>
      <c r="HM387" s="24"/>
      <c r="HN387" s="24"/>
      <c r="HO387" s="24"/>
      <c r="HP387" s="24"/>
      <c r="HQ387" s="24"/>
      <c r="HR387" s="24"/>
      <c r="HS387" s="24"/>
      <c r="HT387" s="24"/>
      <c r="HU387" s="24"/>
      <c r="HV387" s="24"/>
      <c r="HW387" s="24"/>
    </row>
    <row r="388" spans="1:231" ht="29.25" customHeight="1" x14ac:dyDescent="0.2">
      <c r="A388" s="7"/>
      <c r="B388" s="25" t="s">
        <v>285</v>
      </c>
      <c r="C388" s="26" t="s">
        <v>286</v>
      </c>
      <c r="D388" s="19">
        <v>396.87653</v>
      </c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  <c r="FJ388" s="24"/>
      <c r="FK388" s="24"/>
      <c r="FL388" s="24"/>
      <c r="FM388" s="24"/>
      <c r="FN388" s="24"/>
      <c r="FO388" s="24"/>
      <c r="FP388" s="24"/>
      <c r="FQ388" s="24"/>
      <c r="FR388" s="24"/>
      <c r="FS388" s="24"/>
      <c r="FT388" s="24"/>
      <c r="FU388" s="24"/>
      <c r="FV388" s="24"/>
      <c r="FW388" s="24"/>
      <c r="FX388" s="24"/>
      <c r="FY388" s="24"/>
      <c r="FZ388" s="24"/>
      <c r="GA388" s="24"/>
      <c r="GB388" s="24"/>
      <c r="GC388" s="24"/>
      <c r="GD388" s="24"/>
      <c r="GE388" s="24"/>
      <c r="GF388" s="24"/>
      <c r="GG388" s="24"/>
      <c r="GH388" s="24"/>
      <c r="GI388" s="24"/>
      <c r="GJ388" s="24"/>
      <c r="GK388" s="24"/>
      <c r="GL388" s="24"/>
      <c r="GM388" s="24"/>
      <c r="GN388" s="24"/>
      <c r="GO388" s="24"/>
      <c r="GP388" s="24"/>
      <c r="GQ388" s="24"/>
      <c r="GR388" s="24"/>
      <c r="GS388" s="24"/>
      <c r="GT388" s="24"/>
      <c r="GU388" s="24"/>
      <c r="GV388" s="24"/>
      <c r="GW388" s="24"/>
      <c r="GX388" s="24"/>
      <c r="GY388" s="24"/>
      <c r="GZ388" s="24"/>
      <c r="HA388" s="24"/>
      <c r="HB388" s="24"/>
      <c r="HC388" s="24"/>
      <c r="HD388" s="24"/>
      <c r="HE388" s="24"/>
      <c r="HF388" s="24"/>
      <c r="HG388" s="24"/>
      <c r="HH388" s="24"/>
      <c r="HI388" s="24"/>
      <c r="HJ388" s="24"/>
      <c r="HK388" s="24"/>
      <c r="HL388" s="24"/>
      <c r="HM388" s="24"/>
      <c r="HN388" s="24"/>
      <c r="HO388" s="24"/>
      <c r="HP388" s="24"/>
      <c r="HQ388" s="24"/>
      <c r="HR388" s="24"/>
      <c r="HS388" s="24"/>
      <c r="HT388" s="24"/>
      <c r="HU388" s="24"/>
      <c r="HV388" s="24"/>
      <c r="HW388" s="24"/>
    </row>
    <row r="389" spans="1:231" ht="28.5" customHeight="1" x14ac:dyDescent="0.2">
      <c r="A389" s="7" t="s">
        <v>476</v>
      </c>
      <c r="B389" s="25"/>
      <c r="C389" s="26" t="s">
        <v>477</v>
      </c>
      <c r="D389" s="19">
        <f>D390</f>
        <v>25.757999999999999</v>
      </c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  <c r="FJ389" s="24"/>
      <c r="FK389" s="24"/>
      <c r="FL389" s="24"/>
      <c r="FM389" s="24"/>
      <c r="FN389" s="24"/>
      <c r="FO389" s="24"/>
      <c r="FP389" s="24"/>
      <c r="FQ389" s="24"/>
      <c r="FR389" s="24"/>
      <c r="FS389" s="24"/>
      <c r="FT389" s="24"/>
      <c r="FU389" s="24"/>
      <c r="FV389" s="24"/>
      <c r="FW389" s="24"/>
      <c r="FX389" s="24"/>
      <c r="FY389" s="24"/>
      <c r="FZ389" s="24"/>
      <c r="GA389" s="24"/>
      <c r="GB389" s="24"/>
      <c r="GC389" s="24"/>
      <c r="GD389" s="24"/>
      <c r="GE389" s="24"/>
      <c r="GF389" s="24"/>
      <c r="GG389" s="24"/>
      <c r="GH389" s="24"/>
      <c r="GI389" s="24"/>
      <c r="GJ389" s="24"/>
      <c r="GK389" s="24"/>
      <c r="GL389" s="24"/>
      <c r="GM389" s="24"/>
      <c r="GN389" s="24"/>
      <c r="GO389" s="24"/>
      <c r="GP389" s="24"/>
      <c r="GQ389" s="24"/>
      <c r="GR389" s="24"/>
      <c r="GS389" s="24"/>
      <c r="GT389" s="24"/>
      <c r="GU389" s="24"/>
      <c r="GV389" s="24"/>
      <c r="GW389" s="24"/>
      <c r="GX389" s="24"/>
      <c r="GY389" s="24"/>
      <c r="GZ389" s="24"/>
      <c r="HA389" s="24"/>
      <c r="HB389" s="24"/>
      <c r="HC389" s="24"/>
      <c r="HD389" s="24"/>
      <c r="HE389" s="24"/>
      <c r="HF389" s="24"/>
      <c r="HG389" s="24"/>
      <c r="HH389" s="24"/>
      <c r="HI389" s="24"/>
      <c r="HJ389" s="24"/>
      <c r="HK389" s="24"/>
      <c r="HL389" s="24"/>
      <c r="HM389" s="24"/>
      <c r="HN389" s="24"/>
      <c r="HO389" s="24"/>
      <c r="HP389" s="24"/>
      <c r="HQ389" s="24"/>
      <c r="HR389" s="24"/>
      <c r="HS389" s="24"/>
      <c r="HT389" s="24"/>
      <c r="HU389" s="24"/>
      <c r="HV389" s="24"/>
      <c r="HW389" s="24"/>
    </row>
    <row r="390" spans="1:231" ht="42" customHeight="1" x14ac:dyDescent="0.2">
      <c r="A390" s="7"/>
      <c r="B390" s="25" t="s">
        <v>283</v>
      </c>
      <c r="C390" s="26" t="s">
        <v>284</v>
      </c>
      <c r="D390" s="19">
        <v>25.757999999999999</v>
      </c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  <c r="FJ390" s="24"/>
      <c r="FK390" s="24"/>
      <c r="FL390" s="24"/>
      <c r="FM390" s="24"/>
      <c r="FN390" s="24"/>
      <c r="FO390" s="24"/>
      <c r="FP390" s="24"/>
      <c r="FQ390" s="24"/>
      <c r="FR390" s="24"/>
      <c r="FS390" s="24"/>
      <c r="FT390" s="24"/>
      <c r="FU390" s="24"/>
      <c r="FV390" s="24"/>
      <c r="FW390" s="24"/>
      <c r="FX390" s="24"/>
      <c r="FY390" s="24"/>
      <c r="FZ390" s="24"/>
      <c r="GA390" s="24"/>
      <c r="GB390" s="24"/>
      <c r="GC390" s="24"/>
      <c r="GD390" s="24"/>
      <c r="GE390" s="24"/>
      <c r="GF390" s="24"/>
      <c r="GG390" s="24"/>
      <c r="GH390" s="24"/>
      <c r="GI390" s="24"/>
      <c r="GJ390" s="24"/>
      <c r="GK390" s="24"/>
      <c r="GL390" s="24"/>
      <c r="GM390" s="24"/>
      <c r="GN390" s="24"/>
      <c r="GO390" s="24"/>
      <c r="GP390" s="24"/>
      <c r="GQ390" s="24"/>
      <c r="GR390" s="24"/>
      <c r="GS390" s="24"/>
      <c r="GT390" s="24"/>
      <c r="GU390" s="24"/>
      <c r="GV390" s="24"/>
      <c r="GW390" s="24"/>
      <c r="GX390" s="24"/>
      <c r="GY390" s="24"/>
      <c r="GZ390" s="24"/>
      <c r="HA390" s="24"/>
      <c r="HB390" s="24"/>
      <c r="HC390" s="24"/>
      <c r="HD390" s="24"/>
      <c r="HE390" s="24"/>
      <c r="HF390" s="24"/>
      <c r="HG390" s="24"/>
      <c r="HH390" s="24"/>
      <c r="HI390" s="24"/>
      <c r="HJ390" s="24"/>
      <c r="HK390" s="24"/>
      <c r="HL390" s="24"/>
      <c r="HM390" s="24"/>
      <c r="HN390" s="24"/>
      <c r="HO390" s="24"/>
      <c r="HP390" s="24"/>
      <c r="HQ390" s="24"/>
      <c r="HR390" s="24"/>
      <c r="HS390" s="24"/>
      <c r="HT390" s="24"/>
      <c r="HU390" s="24"/>
      <c r="HV390" s="24"/>
      <c r="HW390" s="24"/>
    </row>
    <row r="391" spans="1:231" ht="28.5" customHeight="1" x14ac:dyDescent="0.2">
      <c r="A391" s="7" t="s">
        <v>478</v>
      </c>
      <c r="B391" s="25"/>
      <c r="C391" s="26" t="s">
        <v>203</v>
      </c>
      <c r="D391" s="19">
        <f>D392+D395+D397+D399+D403+D405+D409+D411</f>
        <v>11335.97147</v>
      </c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  <c r="BF391" s="34"/>
      <c r="BG391" s="34"/>
      <c r="BH391" s="34"/>
      <c r="BI391" s="34"/>
      <c r="BJ391" s="34"/>
      <c r="BK391" s="34"/>
      <c r="BL391" s="34"/>
      <c r="BM391" s="34"/>
      <c r="BN391" s="34"/>
      <c r="BO391" s="34"/>
      <c r="BP391" s="34"/>
      <c r="BQ391" s="34"/>
      <c r="BR391" s="34"/>
      <c r="BS391" s="34"/>
      <c r="BT391" s="34"/>
      <c r="BU391" s="34"/>
      <c r="BV391" s="34"/>
      <c r="BW391" s="34"/>
      <c r="BX391" s="34"/>
      <c r="BY391" s="34"/>
      <c r="BZ391" s="34"/>
      <c r="CA391" s="34"/>
      <c r="CB391" s="34"/>
      <c r="CC391" s="34"/>
      <c r="CD391" s="34"/>
      <c r="CE391" s="34"/>
      <c r="CF391" s="34"/>
      <c r="CG391" s="34"/>
      <c r="CH391" s="34"/>
      <c r="CI391" s="34"/>
      <c r="CJ391" s="34"/>
      <c r="CK391" s="34"/>
      <c r="CL391" s="34"/>
      <c r="CM391" s="34"/>
      <c r="CN391" s="34"/>
      <c r="CO391" s="34"/>
      <c r="CP391" s="34"/>
      <c r="CQ391" s="34"/>
      <c r="CR391" s="34"/>
      <c r="CS391" s="34"/>
      <c r="CT391" s="34"/>
      <c r="CU391" s="34"/>
      <c r="CV391" s="34"/>
      <c r="CW391" s="34"/>
      <c r="CX391" s="34"/>
      <c r="CY391" s="34"/>
      <c r="CZ391" s="34"/>
      <c r="DA391" s="34"/>
      <c r="DB391" s="34"/>
      <c r="DC391" s="34"/>
      <c r="DD391" s="34"/>
      <c r="DE391" s="34"/>
      <c r="DF391" s="34"/>
      <c r="DG391" s="34"/>
      <c r="DH391" s="34"/>
      <c r="DI391" s="34"/>
      <c r="DJ391" s="34"/>
      <c r="DK391" s="34"/>
      <c r="DL391" s="34"/>
      <c r="DM391" s="34"/>
      <c r="DN391" s="34"/>
      <c r="DO391" s="34"/>
      <c r="DP391" s="34"/>
      <c r="DQ391" s="34"/>
      <c r="DR391" s="34"/>
      <c r="DS391" s="34"/>
      <c r="DT391" s="34"/>
      <c r="DU391" s="34"/>
      <c r="DV391" s="34"/>
      <c r="DW391" s="34"/>
      <c r="DX391" s="34"/>
      <c r="DY391" s="34"/>
      <c r="DZ391" s="34"/>
      <c r="EA391" s="34"/>
      <c r="EB391" s="34"/>
      <c r="EC391" s="34"/>
      <c r="ED391" s="34"/>
      <c r="EE391" s="34"/>
      <c r="EF391" s="34"/>
      <c r="EG391" s="34"/>
      <c r="EH391" s="34"/>
      <c r="EI391" s="34"/>
      <c r="EJ391" s="34"/>
      <c r="EK391" s="34"/>
      <c r="EL391" s="34"/>
      <c r="EM391" s="34"/>
      <c r="EN391" s="34"/>
      <c r="EO391" s="34"/>
      <c r="EP391" s="34"/>
      <c r="EQ391" s="34"/>
      <c r="ER391" s="34"/>
      <c r="ES391" s="34"/>
      <c r="ET391" s="34"/>
      <c r="EU391" s="34"/>
      <c r="EV391" s="34"/>
      <c r="EW391" s="34"/>
      <c r="EX391" s="34"/>
      <c r="EY391" s="34"/>
      <c r="EZ391" s="34"/>
      <c r="FA391" s="34"/>
      <c r="FB391" s="34"/>
      <c r="FC391" s="34"/>
      <c r="FD391" s="34"/>
      <c r="FE391" s="34"/>
      <c r="FF391" s="34"/>
      <c r="FG391" s="34"/>
      <c r="FH391" s="34"/>
      <c r="FI391" s="34"/>
      <c r="FJ391" s="34"/>
      <c r="FK391" s="34"/>
      <c r="FL391" s="34"/>
      <c r="FM391" s="34"/>
      <c r="FN391" s="34"/>
      <c r="FO391" s="34"/>
      <c r="FP391" s="34"/>
      <c r="FQ391" s="34"/>
      <c r="FR391" s="34"/>
      <c r="FS391" s="34"/>
      <c r="FT391" s="34"/>
      <c r="FU391" s="34"/>
      <c r="FV391" s="34"/>
      <c r="FW391" s="34"/>
      <c r="FX391" s="34"/>
      <c r="FY391" s="34"/>
      <c r="FZ391" s="34"/>
      <c r="GA391" s="34"/>
      <c r="GB391" s="34"/>
      <c r="GC391" s="34"/>
      <c r="GD391" s="34"/>
      <c r="GE391" s="34"/>
      <c r="GF391" s="34"/>
      <c r="GG391" s="34"/>
      <c r="GH391" s="34"/>
      <c r="GI391" s="34"/>
      <c r="GJ391" s="34"/>
      <c r="GK391" s="34"/>
      <c r="GL391" s="34"/>
      <c r="GM391" s="34"/>
      <c r="GN391" s="34"/>
      <c r="GO391" s="34"/>
      <c r="GP391" s="34"/>
      <c r="GQ391" s="34"/>
      <c r="GR391" s="34"/>
      <c r="GS391" s="34"/>
      <c r="GT391" s="34"/>
      <c r="GU391" s="34"/>
      <c r="GV391" s="34"/>
      <c r="GW391" s="34"/>
      <c r="GX391" s="34"/>
      <c r="GY391" s="34"/>
      <c r="GZ391" s="34"/>
      <c r="HA391" s="34"/>
      <c r="HB391" s="34"/>
      <c r="HC391" s="34"/>
      <c r="HD391" s="34"/>
      <c r="HE391" s="34"/>
      <c r="HF391" s="34"/>
      <c r="HG391" s="34"/>
      <c r="HH391" s="34"/>
      <c r="HI391" s="34"/>
      <c r="HJ391" s="34"/>
      <c r="HK391" s="34"/>
      <c r="HL391" s="34"/>
      <c r="HM391" s="34"/>
      <c r="HN391" s="34"/>
      <c r="HO391" s="34"/>
      <c r="HP391" s="34"/>
      <c r="HQ391" s="34"/>
      <c r="HR391" s="34"/>
      <c r="HS391" s="34"/>
      <c r="HT391" s="34"/>
      <c r="HU391" s="34"/>
      <c r="HV391" s="34"/>
      <c r="HW391" s="34"/>
    </row>
    <row r="392" spans="1:231" ht="15.75" customHeight="1" x14ac:dyDescent="0.2">
      <c r="A392" s="7" t="s">
        <v>479</v>
      </c>
      <c r="B392" s="7"/>
      <c r="C392" s="18" t="s">
        <v>204</v>
      </c>
      <c r="D392" s="19">
        <f>SUM(D393:D394)</f>
        <v>573.70553999999993</v>
      </c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  <c r="BG392" s="34"/>
      <c r="BH392" s="34"/>
      <c r="BI392" s="34"/>
      <c r="BJ392" s="34"/>
      <c r="BK392" s="34"/>
      <c r="BL392" s="34"/>
      <c r="BM392" s="34"/>
      <c r="BN392" s="34"/>
      <c r="BO392" s="34"/>
      <c r="BP392" s="34"/>
      <c r="BQ392" s="34"/>
      <c r="BR392" s="34"/>
      <c r="BS392" s="34"/>
      <c r="BT392" s="34"/>
      <c r="BU392" s="34"/>
      <c r="BV392" s="34"/>
      <c r="BW392" s="34"/>
      <c r="BX392" s="34"/>
      <c r="BY392" s="34"/>
      <c r="BZ392" s="34"/>
      <c r="CA392" s="34"/>
      <c r="CB392" s="34"/>
      <c r="CC392" s="34"/>
      <c r="CD392" s="34"/>
      <c r="CE392" s="34"/>
      <c r="CF392" s="34"/>
      <c r="CG392" s="34"/>
      <c r="CH392" s="34"/>
      <c r="CI392" s="34"/>
      <c r="CJ392" s="34"/>
      <c r="CK392" s="34"/>
      <c r="CL392" s="34"/>
      <c r="CM392" s="34"/>
      <c r="CN392" s="34"/>
      <c r="CO392" s="34"/>
      <c r="CP392" s="34"/>
      <c r="CQ392" s="34"/>
      <c r="CR392" s="34"/>
      <c r="CS392" s="34"/>
      <c r="CT392" s="34"/>
      <c r="CU392" s="34"/>
      <c r="CV392" s="34"/>
      <c r="CW392" s="34"/>
      <c r="CX392" s="34"/>
      <c r="CY392" s="34"/>
      <c r="CZ392" s="34"/>
      <c r="DA392" s="34"/>
      <c r="DB392" s="34"/>
      <c r="DC392" s="34"/>
      <c r="DD392" s="34"/>
      <c r="DE392" s="34"/>
      <c r="DF392" s="34"/>
      <c r="DG392" s="34"/>
      <c r="DH392" s="34"/>
      <c r="DI392" s="34"/>
      <c r="DJ392" s="34"/>
      <c r="DK392" s="34"/>
      <c r="DL392" s="34"/>
      <c r="DM392" s="34"/>
      <c r="DN392" s="34"/>
      <c r="DO392" s="34"/>
      <c r="DP392" s="34"/>
      <c r="DQ392" s="34"/>
      <c r="DR392" s="34"/>
      <c r="DS392" s="34"/>
      <c r="DT392" s="34"/>
      <c r="DU392" s="34"/>
      <c r="DV392" s="34"/>
      <c r="DW392" s="34"/>
      <c r="DX392" s="34"/>
      <c r="DY392" s="34"/>
      <c r="DZ392" s="34"/>
      <c r="EA392" s="34"/>
      <c r="EB392" s="34"/>
      <c r="EC392" s="34"/>
      <c r="ED392" s="34"/>
      <c r="EE392" s="34"/>
      <c r="EF392" s="34"/>
      <c r="EG392" s="34"/>
      <c r="EH392" s="34"/>
      <c r="EI392" s="34"/>
      <c r="EJ392" s="34"/>
      <c r="EK392" s="34"/>
      <c r="EL392" s="34"/>
      <c r="EM392" s="34"/>
      <c r="EN392" s="34"/>
      <c r="EO392" s="34"/>
      <c r="EP392" s="34"/>
      <c r="EQ392" s="34"/>
      <c r="ER392" s="34"/>
      <c r="ES392" s="34"/>
      <c r="ET392" s="34"/>
      <c r="EU392" s="34"/>
      <c r="EV392" s="34"/>
      <c r="EW392" s="34"/>
      <c r="EX392" s="34"/>
      <c r="EY392" s="34"/>
      <c r="EZ392" s="34"/>
      <c r="FA392" s="34"/>
      <c r="FB392" s="34"/>
      <c r="FC392" s="34"/>
      <c r="FD392" s="34"/>
      <c r="FE392" s="34"/>
      <c r="FF392" s="34"/>
      <c r="FG392" s="34"/>
      <c r="FH392" s="34"/>
      <c r="FI392" s="34"/>
      <c r="FJ392" s="34"/>
      <c r="FK392" s="34"/>
      <c r="FL392" s="34"/>
      <c r="FM392" s="34"/>
      <c r="FN392" s="34"/>
      <c r="FO392" s="34"/>
      <c r="FP392" s="34"/>
      <c r="FQ392" s="34"/>
      <c r="FR392" s="34"/>
      <c r="FS392" s="34"/>
      <c r="FT392" s="34"/>
      <c r="FU392" s="34"/>
      <c r="FV392" s="34"/>
      <c r="FW392" s="34"/>
      <c r="FX392" s="34"/>
      <c r="FY392" s="34"/>
      <c r="FZ392" s="34"/>
      <c r="GA392" s="34"/>
      <c r="GB392" s="34"/>
      <c r="GC392" s="34"/>
      <c r="GD392" s="34"/>
      <c r="GE392" s="34"/>
      <c r="GF392" s="34"/>
      <c r="GG392" s="34"/>
      <c r="GH392" s="34"/>
      <c r="GI392" s="34"/>
      <c r="GJ392" s="34"/>
      <c r="GK392" s="34"/>
      <c r="GL392" s="34"/>
      <c r="GM392" s="34"/>
      <c r="GN392" s="34"/>
      <c r="GO392" s="34"/>
      <c r="GP392" s="34"/>
      <c r="GQ392" s="34"/>
      <c r="GR392" s="34"/>
      <c r="GS392" s="34"/>
      <c r="GT392" s="34"/>
      <c r="GU392" s="34"/>
      <c r="GV392" s="34"/>
      <c r="GW392" s="34"/>
      <c r="GX392" s="34"/>
      <c r="GY392" s="34"/>
      <c r="GZ392" s="34"/>
      <c r="HA392" s="34"/>
      <c r="HB392" s="34"/>
      <c r="HC392" s="34"/>
      <c r="HD392" s="34"/>
      <c r="HE392" s="34"/>
      <c r="HF392" s="34"/>
      <c r="HG392" s="34"/>
      <c r="HH392" s="34"/>
      <c r="HI392" s="34"/>
      <c r="HJ392" s="34"/>
      <c r="HK392" s="34"/>
      <c r="HL392" s="34"/>
      <c r="HM392" s="34"/>
      <c r="HN392" s="34"/>
      <c r="HO392" s="34"/>
      <c r="HP392" s="34"/>
      <c r="HQ392" s="34"/>
      <c r="HR392" s="34"/>
      <c r="HS392" s="34"/>
      <c r="HT392" s="34"/>
      <c r="HU392" s="34"/>
      <c r="HV392" s="34"/>
      <c r="HW392" s="34"/>
    </row>
    <row r="393" spans="1:231" ht="29.25" customHeight="1" x14ac:dyDescent="0.2">
      <c r="A393" s="7"/>
      <c r="B393" s="25" t="s">
        <v>285</v>
      </c>
      <c r="C393" s="26" t="s">
        <v>286</v>
      </c>
      <c r="D393" s="19">
        <v>482.21839999999997</v>
      </c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  <c r="BG393" s="34"/>
      <c r="BH393" s="34"/>
      <c r="BI393" s="34"/>
      <c r="BJ393" s="34"/>
      <c r="BK393" s="34"/>
      <c r="BL393" s="34"/>
      <c r="BM393" s="34"/>
      <c r="BN393" s="34"/>
      <c r="BO393" s="34"/>
      <c r="BP393" s="34"/>
      <c r="BQ393" s="34"/>
      <c r="BR393" s="34"/>
      <c r="BS393" s="34"/>
      <c r="BT393" s="34"/>
      <c r="BU393" s="34"/>
      <c r="BV393" s="34"/>
      <c r="BW393" s="34"/>
      <c r="BX393" s="34"/>
      <c r="BY393" s="34"/>
      <c r="BZ393" s="34"/>
      <c r="CA393" s="34"/>
      <c r="CB393" s="34"/>
      <c r="CC393" s="34"/>
      <c r="CD393" s="34"/>
      <c r="CE393" s="34"/>
      <c r="CF393" s="34"/>
      <c r="CG393" s="34"/>
      <c r="CH393" s="34"/>
      <c r="CI393" s="34"/>
      <c r="CJ393" s="34"/>
      <c r="CK393" s="34"/>
      <c r="CL393" s="34"/>
      <c r="CM393" s="34"/>
      <c r="CN393" s="34"/>
      <c r="CO393" s="34"/>
      <c r="CP393" s="34"/>
      <c r="CQ393" s="34"/>
      <c r="CR393" s="34"/>
      <c r="CS393" s="34"/>
      <c r="CT393" s="34"/>
      <c r="CU393" s="34"/>
      <c r="CV393" s="34"/>
      <c r="CW393" s="34"/>
      <c r="CX393" s="34"/>
      <c r="CY393" s="34"/>
      <c r="CZ393" s="34"/>
      <c r="DA393" s="34"/>
      <c r="DB393" s="34"/>
      <c r="DC393" s="34"/>
      <c r="DD393" s="34"/>
      <c r="DE393" s="34"/>
      <c r="DF393" s="34"/>
      <c r="DG393" s="34"/>
      <c r="DH393" s="34"/>
      <c r="DI393" s="34"/>
      <c r="DJ393" s="34"/>
      <c r="DK393" s="34"/>
      <c r="DL393" s="34"/>
      <c r="DM393" s="34"/>
      <c r="DN393" s="34"/>
      <c r="DO393" s="34"/>
      <c r="DP393" s="34"/>
      <c r="DQ393" s="34"/>
      <c r="DR393" s="34"/>
      <c r="DS393" s="34"/>
      <c r="DT393" s="34"/>
      <c r="DU393" s="34"/>
      <c r="DV393" s="34"/>
      <c r="DW393" s="34"/>
      <c r="DX393" s="34"/>
      <c r="DY393" s="34"/>
      <c r="DZ393" s="34"/>
      <c r="EA393" s="34"/>
      <c r="EB393" s="34"/>
      <c r="EC393" s="34"/>
      <c r="ED393" s="34"/>
      <c r="EE393" s="34"/>
      <c r="EF393" s="34"/>
      <c r="EG393" s="34"/>
      <c r="EH393" s="34"/>
      <c r="EI393" s="34"/>
      <c r="EJ393" s="34"/>
      <c r="EK393" s="34"/>
      <c r="EL393" s="34"/>
      <c r="EM393" s="34"/>
      <c r="EN393" s="34"/>
      <c r="EO393" s="34"/>
      <c r="EP393" s="34"/>
      <c r="EQ393" s="34"/>
      <c r="ER393" s="34"/>
      <c r="ES393" s="34"/>
      <c r="ET393" s="34"/>
      <c r="EU393" s="34"/>
      <c r="EV393" s="34"/>
      <c r="EW393" s="34"/>
      <c r="EX393" s="34"/>
      <c r="EY393" s="34"/>
      <c r="EZ393" s="34"/>
      <c r="FA393" s="34"/>
      <c r="FB393" s="34"/>
      <c r="FC393" s="34"/>
      <c r="FD393" s="34"/>
      <c r="FE393" s="34"/>
      <c r="FF393" s="34"/>
      <c r="FG393" s="34"/>
      <c r="FH393" s="34"/>
      <c r="FI393" s="34"/>
      <c r="FJ393" s="34"/>
      <c r="FK393" s="34"/>
      <c r="FL393" s="34"/>
      <c r="FM393" s="34"/>
      <c r="FN393" s="34"/>
      <c r="FO393" s="34"/>
      <c r="FP393" s="34"/>
      <c r="FQ393" s="34"/>
      <c r="FR393" s="34"/>
      <c r="FS393" s="34"/>
      <c r="FT393" s="34"/>
      <c r="FU393" s="34"/>
      <c r="FV393" s="34"/>
      <c r="FW393" s="34"/>
      <c r="FX393" s="34"/>
      <c r="FY393" s="34"/>
      <c r="FZ393" s="34"/>
      <c r="GA393" s="34"/>
      <c r="GB393" s="34"/>
      <c r="GC393" s="34"/>
      <c r="GD393" s="34"/>
      <c r="GE393" s="34"/>
      <c r="GF393" s="34"/>
      <c r="GG393" s="34"/>
      <c r="GH393" s="34"/>
      <c r="GI393" s="34"/>
      <c r="GJ393" s="34"/>
      <c r="GK393" s="34"/>
      <c r="GL393" s="34"/>
      <c r="GM393" s="34"/>
      <c r="GN393" s="34"/>
      <c r="GO393" s="34"/>
      <c r="GP393" s="34"/>
      <c r="GQ393" s="34"/>
      <c r="GR393" s="34"/>
      <c r="GS393" s="34"/>
      <c r="GT393" s="34"/>
      <c r="GU393" s="34"/>
      <c r="GV393" s="34"/>
      <c r="GW393" s="34"/>
      <c r="GX393" s="34"/>
      <c r="GY393" s="34"/>
      <c r="GZ393" s="34"/>
      <c r="HA393" s="34"/>
      <c r="HB393" s="34"/>
      <c r="HC393" s="34"/>
      <c r="HD393" s="34"/>
      <c r="HE393" s="34"/>
      <c r="HF393" s="34"/>
      <c r="HG393" s="34"/>
      <c r="HH393" s="34"/>
      <c r="HI393" s="34"/>
      <c r="HJ393" s="34"/>
      <c r="HK393" s="34"/>
      <c r="HL393" s="34"/>
      <c r="HM393" s="34"/>
      <c r="HN393" s="34"/>
      <c r="HO393" s="34"/>
      <c r="HP393" s="34"/>
      <c r="HQ393" s="34"/>
      <c r="HR393" s="34"/>
      <c r="HS393" s="34"/>
      <c r="HT393" s="34"/>
      <c r="HU393" s="34"/>
      <c r="HV393" s="34"/>
      <c r="HW393" s="34"/>
    </row>
    <row r="394" spans="1:231" ht="15.75" customHeight="1" x14ac:dyDescent="0.2">
      <c r="A394" s="7"/>
      <c r="B394" s="25" t="s">
        <v>293</v>
      </c>
      <c r="C394" s="26" t="s">
        <v>294</v>
      </c>
      <c r="D394" s="19">
        <v>91.487139999999997</v>
      </c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34"/>
      <c r="BG394" s="34"/>
      <c r="BH394" s="34"/>
      <c r="BI394" s="34"/>
      <c r="BJ394" s="34"/>
      <c r="BK394" s="34"/>
      <c r="BL394" s="34"/>
      <c r="BM394" s="34"/>
      <c r="BN394" s="34"/>
      <c r="BO394" s="34"/>
      <c r="BP394" s="34"/>
      <c r="BQ394" s="34"/>
      <c r="BR394" s="34"/>
      <c r="BS394" s="34"/>
      <c r="BT394" s="34"/>
      <c r="BU394" s="34"/>
      <c r="BV394" s="34"/>
      <c r="BW394" s="34"/>
      <c r="BX394" s="34"/>
      <c r="BY394" s="34"/>
      <c r="BZ394" s="34"/>
      <c r="CA394" s="34"/>
      <c r="CB394" s="34"/>
      <c r="CC394" s="34"/>
      <c r="CD394" s="34"/>
      <c r="CE394" s="34"/>
      <c r="CF394" s="34"/>
      <c r="CG394" s="34"/>
      <c r="CH394" s="34"/>
      <c r="CI394" s="34"/>
      <c r="CJ394" s="34"/>
      <c r="CK394" s="34"/>
      <c r="CL394" s="34"/>
      <c r="CM394" s="34"/>
      <c r="CN394" s="34"/>
      <c r="CO394" s="34"/>
      <c r="CP394" s="34"/>
      <c r="CQ394" s="34"/>
      <c r="CR394" s="34"/>
      <c r="CS394" s="34"/>
      <c r="CT394" s="34"/>
      <c r="CU394" s="34"/>
      <c r="CV394" s="34"/>
      <c r="CW394" s="34"/>
      <c r="CX394" s="34"/>
      <c r="CY394" s="34"/>
      <c r="CZ394" s="34"/>
      <c r="DA394" s="34"/>
      <c r="DB394" s="34"/>
      <c r="DC394" s="34"/>
      <c r="DD394" s="34"/>
      <c r="DE394" s="34"/>
      <c r="DF394" s="34"/>
      <c r="DG394" s="34"/>
      <c r="DH394" s="34"/>
      <c r="DI394" s="34"/>
      <c r="DJ394" s="34"/>
      <c r="DK394" s="34"/>
      <c r="DL394" s="34"/>
      <c r="DM394" s="34"/>
      <c r="DN394" s="34"/>
      <c r="DO394" s="34"/>
      <c r="DP394" s="34"/>
      <c r="DQ394" s="34"/>
      <c r="DR394" s="34"/>
      <c r="DS394" s="34"/>
      <c r="DT394" s="34"/>
      <c r="DU394" s="34"/>
      <c r="DV394" s="34"/>
      <c r="DW394" s="34"/>
      <c r="DX394" s="34"/>
      <c r="DY394" s="34"/>
      <c r="DZ394" s="34"/>
      <c r="EA394" s="34"/>
      <c r="EB394" s="34"/>
      <c r="EC394" s="34"/>
      <c r="ED394" s="34"/>
      <c r="EE394" s="34"/>
      <c r="EF394" s="34"/>
      <c r="EG394" s="34"/>
      <c r="EH394" s="34"/>
      <c r="EI394" s="34"/>
      <c r="EJ394" s="34"/>
      <c r="EK394" s="34"/>
      <c r="EL394" s="34"/>
      <c r="EM394" s="34"/>
      <c r="EN394" s="34"/>
      <c r="EO394" s="34"/>
      <c r="EP394" s="34"/>
      <c r="EQ394" s="34"/>
      <c r="ER394" s="34"/>
      <c r="ES394" s="34"/>
      <c r="ET394" s="34"/>
      <c r="EU394" s="34"/>
      <c r="EV394" s="34"/>
      <c r="EW394" s="34"/>
      <c r="EX394" s="34"/>
      <c r="EY394" s="34"/>
      <c r="EZ394" s="34"/>
      <c r="FA394" s="34"/>
      <c r="FB394" s="34"/>
      <c r="FC394" s="34"/>
      <c r="FD394" s="34"/>
      <c r="FE394" s="34"/>
      <c r="FF394" s="34"/>
      <c r="FG394" s="34"/>
      <c r="FH394" s="34"/>
      <c r="FI394" s="34"/>
      <c r="FJ394" s="34"/>
      <c r="FK394" s="34"/>
      <c r="FL394" s="34"/>
      <c r="FM394" s="34"/>
      <c r="FN394" s="34"/>
      <c r="FO394" s="34"/>
      <c r="FP394" s="34"/>
      <c r="FQ394" s="34"/>
      <c r="FR394" s="34"/>
      <c r="FS394" s="34"/>
      <c r="FT394" s="34"/>
      <c r="FU394" s="34"/>
      <c r="FV394" s="34"/>
      <c r="FW394" s="34"/>
      <c r="FX394" s="34"/>
      <c r="FY394" s="34"/>
      <c r="FZ394" s="34"/>
      <c r="GA394" s="34"/>
      <c r="GB394" s="34"/>
      <c r="GC394" s="34"/>
      <c r="GD394" s="34"/>
      <c r="GE394" s="34"/>
      <c r="GF394" s="34"/>
      <c r="GG394" s="34"/>
      <c r="GH394" s="34"/>
      <c r="GI394" s="34"/>
      <c r="GJ394" s="34"/>
      <c r="GK394" s="34"/>
      <c r="GL394" s="34"/>
      <c r="GM394" s="34"/>
      <c r="GN394" s="34"/>
      <c r="GO394" s="34"/>
      <c r="GP394" s="34"/>
      <c r="GQ394" s="34"/>
      <c r="GR394" s="34"/>
      <c r="GS394" s="34"/>
      <c r="GT394" s="34"/>
      <c r="GU394" s="34"/>
      <c r="GV394" s="34"/>
      <c r="GW394" s="34"/>
      <c r="GX394" s="34"/>
      <c r="GY394" s="34"/>
      <c r="GZ394" s="34"/>
      <c r="HA394" s="34"/>
      <c r="HB394" s="34"/>
      <c r="HC394" s="34"/>
      <c r="HD394" s="34"/>
      <c r="HE394" s="34"/>
      <c r="HF394" s="34"/>
      <c r="HG394" s="34"/>
      <c r="HH394" s="34"/>
      <c r="HI394" s="34"/>
      <c r="HJ394" s="34"/>
      <c r="HK394" s="34"/>
      <c r="HL394" s="34"/>
      <c r="HM394" s="34"/>
      <c r="HN394" s="34"/>
      <c r="HO394" s="34"/>
      <c r="HP394" s="34"/>
      <c r="HQ394" s="34"/>
      <c r="HR394" s="34"/>
      <c r="HS394" s="34"/>
      <c r="HT394" s="34"/>
      <c r="HU394" s="34"/>
      <c r="HV394" s="34"/>
      <c r="HW394" s="34"/>
    </row>
    <row r="395" spans="1:231" ht="15.75" customHeight="1" x14ac:dyDescent="0.2">
      <c r="A395" s="74" t="s">
        <v>480</v>
      </c>
      <c r="B395" s="25"/>
      <c r="C395" s="75" t="s">
        <v>205</v>
      </c>
      <c r="D395" s="76">
        <f>D396</f>
        <v>411</v>
      </c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  <c r="BI395" s="34"/>
      <c r="BJ395" s="34"/>
      <c r="BK395" s="34"/>
      <c r="BL395" s="34"/>
      <c r="BM395" s="34"/>
      <c r="BN395" s="34"/>
      <c r="BO395" s="34"/>
      <c r="BP395" s="34"/>
      <c r="BQ395" s="34"/>
      <c r="BR395" s="34"/>
      <c r="BS395" s="34"/>
      <c r="BT395" s="34"/>
      <c r="BU395" s="34"/>
      <c r="BV395" s="34"/>
      <c r="BW395" s="34"/>
      <c r="BX395" s="34"/>
      <c r="BY395" s="34"/>
      <c r="BZ395" s="34"/>
      <c r="CA395" s="34"/>
      <c r="CB395" s="34"/>
      <c r="CC395" s="34"/>
      <c r="CD395" s="34"/>
      <c r="CE395" s="34"/>
      <c r="CF395" s="34"/>
      <c r="CG395" s="34"/>
      <c r="CH395" s="34"/>
      <c r="CI395" s="34"/>
      <c r="CJ395" s="34"/>
      <c r="CK395" s="34"/>
      <c r="CL395" s="34"/>
      <c r="CM395" s="34"/>
      <c r="CN395" s="34"/>
      <c r="CO395" s="34"/>
      <c r="CP395" s="34"/>
      <c r="CQ395" s="34"/>
      <c r="CR395" s="34"/>
      <c r="CS395" s="34"/>
      <c r="CT395" s="34"/>
      <c r="CU395" s="34"/>
      <c r="CV395" s="34"/>
      <c r="CW395" s="34"/>
      <c r="CX395" s="34"/>
      <c r="CY395" s="34"/>
      <c r="CZ395" s="34"/>
      <c r="DA395" s="34"/>
      <c r="DB395" s="34"/>
      <c r="DC395" s="34"/>
      <c r="DD395" s="34"/>
      <c r="DE395" s="34"/>
      <c r="DF395" s="34"/>
      <c r="DG395" s="34"/>
      <c r="DH395" s="34"/>
      <c r="DI395" s="34"/>
      <c r="DJ395" s="34"/>
      <c r="DK395" s="34"/>
      <c r="DL395" s="34"/>
      <c r="DM395" s="34"/>
      <c r="DN395" s="34"/>
      <c r="DO395" s="34"/>
      <c r="DP395" s="34"/>
      <c r="DQ395" s="34"/>
      <c r="DR395" s="34"/>
      <c r="DS395" s="34"/>
      <c r="DT395" s="34"/>
      <c r="DU395" s="34"/>
      <c r="DV395" s="34"/>
      <c r="DW395" s="34"/>
      <c r="DX395" s="34"/>
      <c r="DY395" s="34"/>
      <c r="DZ395" s="34"/>
      <c r="EA395" s="34"/>
      <c r="EB395" s="34"/>
      <c r="EC395" s="34"/>
      <c r="ED395" s="34"/>
      <c r="EE395" s="34"/>
      <c r="EF395" s="34"/>
      <c r="EG395" s="34"/>
      <c r="EH395" s="34"/>
      <c r="EI395" s="34"/>
      <c r="EJ395" s="34"/>
      <c r="EK395" s="34"/>
      <c r="EL395" s="34"/>
      <c r="EM395" s="34"/>
      <c r="EN395" s="34"/>
      <c r="EO395" s="34"/>
      <c r="EP395" s="34"/>
      <c r="EQ395" s="34"/>
      <c r="ER395" s="34"/>
      <c r="ES395" s="34"/>
      <c r="ET395" s="34"/>
      <c r="EU395" s="34"/>
      <c r="EV395" s="34"/>
      <c r="EW395" s="34"/>
      <c r="EX395" s="34"/>
      <c r="EY395" s="34"/>
      <c r="EZ395" s="34"/>
      <c r="FA395" s="34"/>
      <c r="FB395" s="34"/>
      <c r="FC395" s="34"/>
      <c r="FD395" s="34"/>
      <c r="FE395" s="34"/>
      <c r="FF395" s="34"/>
      <c r="FG395" s="34"/>
      <c r="FH395" s="34"/>
      <c r="FI395" s="34"/>
      <c r="FJ395" s="34"/>
      <c r="FK395" s="34"/>
      <c r="FL395" s="34"/>
      <c r="FM395" s="34"/>
      <c r="FN395" s="34"/>
      <c r="FO395" s="34"/>
      <c r="FP395" s="34"/>
      <c r="FQ395" s="34"/>
      <c r="FR395" s="34"/>
      <c r="FS395" s="34"/>
      <c r="FT395" s="34"/>
      <c r="FU395" s="34"/>
      <c r="FV395" s="34"/>
      <c r="FW395" s="34"/>
      <c r="FX395" s="34"/>
      <c r="FY395" s="34"/>
      <c r="FZ395" s="34"/>
      <c r="GA395" s="34"/>
      <c r="GB395" s="34"/>
      <c r="GC395" s="34"/>
      <c r="GD395" s="34"/>
      <c r="GE395" s="34"/>
      <c r="GF395" s="34"/>
      <c r="GG395" s="34"/>
      <c r="GH395" s="34"/>
      <c r="GI395" s="34"/>
      <c r="GJ395" s="34"/>
      <c r="GK395" s="34"/>
      <c r="GL395" s="34"/>
      <c r="GM395" s="34"/>
      <c r="GN395" s="34"/>
      <c r="GO395" s="34"/>
      <c r="GP395" s="34"/>
      <c r="GQ395" s="34"/>
      <c r="GR395" s="34"/>
      <c r="GS395" s="34"/>
      <c r="GT395" s="34"/>
      <c r="GU395" s="34"/>
      <c r="GV395" s="34"/>
      <c r="GW395" s="34"/>
      <c r="GX395" s="34"/>
      <c r="GY395" s="34"/>
      <c r="GZ395" s="34"/>
      <c r="HA395" s="34"/>
      <c r="HB395" s="34"/>
      <c r="HC395" s="34"/>
      <c r="HD395" s="34"/>
      <c r="HE395" s="34"/>
      <c r="HF395" s="34"/>
      <c r="HG395" s="34"/>
      <c r="HH395" s="34"/>
      <c r="HI395" s="34"/>
      <c r="HJ395" s="34"/>
      <c r="HK395" s="34"/>
      <c r="HL395" s="34"/>
      <c r="HM395" s="34"/>
      <c r="HN395" s="34"/>
      <c r="HO395" s="34"/>
      <c r="HP395" s="34"/>
      <c r="HQ395" s="34"/>
      <c r="HR395" s="34"/>
      <c r="HS395" s="34"/>
      <c r="HT395" s="34"/>
      <c r="HU395" s="34"/>
      <c r="HV395" s="34"/>
      <c r="HW395" s="34"/>
    </row>
    <row r="396" spans="1:231" ht="27.75" customHeight="1" x14ac:dyDescent="0.2">
      <c r="A396" s="74"/>
      <c r="B396" s="25" t="s">
        <v>281</v>
      </c>
      <c r="C396" s="26" t="s">
        <v>282</v>
      </c>
      <c r="D396" s="19">
        <v>411</v>
      </c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  <c r="BI396" s="34"/>
      <c r="BJ396" s="34"/>
      <c r="BK396" s="34"/>
      <c r="BL396" s="34"/>
      <c r="BM396" s="34"/>
      <c r="BN396" s="34"/>
      <c r="BO396" s="34"/>
      <c r="BP396" s="34"/>
      <c r="BQ396" s="34"/>
      <c r="BR396" s="34"/>
      <c r="BS396" s="34"/>
      <c r="BT396" s="34"/>
      <c r="BU396" s="34"/>
      <c r="BV396" s="34"/>
      <c r="BW396" s="34"/>
      <c r="BX396" s="34"/>
      <c r="BY396" s="34"/>
      <c r="BZ396" s="34"/>
      <c r="CA396" s="34"/>
      <c r="CB396" s="34"/>
      <c r="CC396" s="34"/>
      <c r="CD396" s="34"/>
      <c r="CE396" s="34"/>
      <c r="CF396" s="34"/>
      <c r="CG396" s="34"/>
      <c r="CH396" s="34"/>
      <c r="CI396" s="34"/>
      <c r="CJ396" s="34"/>
      <c r="CK396" s="34"/>
      <c r="CL396" s="34"/>
      <c r="CM396" s="34"/>
      <c r="CN396" s="34"/>
      <c r="CO396" s="34"/>
      <c r="CP396" s="34"/>
      <c r="CQ396" s="34"/>
      <c r="CR396" s="34"/>
      <c r="CS396" s="34"/>
      <c r="CT396" s="34"/>
      <c r="CU396" s="34"/>
      <c r="CV396" s="34"/>
      <c r="CW396" s="34"/>
      <c r="CX396" s="34"/>
      <c r="CY396" s="34"/>
      <c r="CZ396" s="34"/>
      <c r="DA396" s="34"/>
      <c r="DB396" s="34"/>
      <c r="DC396" s="34"/>
      <c r="DD396" s="34"/>
      <c r="DE396" s="34"/>
      <c r="DF396" s="34"/>
      <c r="DG396" s="34"/>
      <c r="DH396" s="34"/>
      <c r="DI396" s="34"/>
      <c r="DJ396" s="34"/>
      <c r="DK396" s="34"/>
      <c r="DL396" s="34"/>
      <c r="DM396" s="34"/>
      <c r="DN396" s="34"/>
      <c r="DO396" s="34"/>
      <c r="DP396" s="34"/>
      <c r="DQ396" s="34"/>
      <c r="DR396" s="34"/>
      <c r="DS396" s="34"/>
      <c r="DT396" s="34"/>
      <c r="DU396" s="34"/>
      <c r="DV396" s="34"/>
      <c r="DW396" s="34"/>
      <c r="DX396" s="34"/>
      <c r="DY396" s="34"/>
      <c r="DZ396" s="34"/>
      <c r="EA396" s="34"/>
      <c r="EB396" s="34"/>
      <c r="EC396" s="34"/>
      <c r="ED396" s="34"/>
      <c r="EE396" s="34"/>
      <c r="EF396" s="34"/>
      <c r="EG396" s="34"/>
      <c r="EH396" s="34"/>
      <c r="EI396" s="34"/>
      <c r="EJ396" s="34"/>
      <c r="EK396" s="34"/>
      <c r="EL396" s="34"/>
      <c r="EM396" s="34"/>
      <c r="EN396" s="34"/>
      <c r="EO396" s="34"/>
      <c r="EP396" s="34"/>
      <c r="EQ396" s="34"/>
      <c r="ER396" s="34"/>
      <c r="ES396" s="34"/>
      <c r="ET396" s="34"/>
      <c r="EU396" s="34"/>
      <c r="EV396" s="34"/>
      <c r="EW396" s="34"/>
      <c r="EX396" s="34"/>
      <c r="EY396" s="34"/>
      <c r="EZ396" s="34"/>
      <c r="FA396" s="34"/>
      <c r="FB396" s="34"/>
      <c r="FC396" s="34"/>
      <c r="FD396" s="34"/>
      <c r="FE396" s="34"/>
      <c r="FF396" s="34"/>
      <c r="FG396" s="34"/>
      <c r="FH396" s="34"/>
      <c r="FI396" s="34"/>
      <c r="FJ396" s="34"/>
      <c r="FK396" s="34"/>
      <c r="FL396" s="34"/>
      <c r="FM396" s="34"/>
      <c r="FN396" s="34"/>
      <c r="FO396" s="34"/>
      <c r="FP396" s="34"/>
      <c r="FQ396" s="34"/>
      <c r="FR396" s="34"/>
      <c r="FS396" s="34"/>
      <c r="FT396" s="34"/>
      <c r="FU396" s="34"/>
      <c r="FV396" s="34"/>
      <c r="FW396" s="34"/>
      <c r="FX396" s="34"/>
      <c r="FY396" s="34"/>
      <c r="FZ396" s="34"/>
      <c r="GA396" s="34"/>
      <c r="GB396" s="34"/>
      <c r="GC396" s="34"/>
      <c r="GD396" s="34"/>
      <c r="GE396" s="34"/>
      <c r="GF396" s="34"/>
      <c r="GG396" s="34"/>
      <c r="GH396" s="34"/>
      <c r="GI396" s="34"/>
      <c r="GJ396" s="34"/>
      <c r="GK396" s="34"/>
      <c r="GL396" s="34"/>
      <c r="GM396" s="34"/>
      <c r="GN396" s="34"/>
      <c r="GO396" s="34"/>
      <c r="GP396" s="34"/>
      <c r="GQ396" s="34"/>
      <c r="GR396" s="34"/>
      <c r="GS396" s="34"/>
      <c r="GT396" s="34"/>
      <c r="GU396" s="34"/>
      <c r="GV396" s="34"/>
      <c r="GW396" s="34"/>
      <c r="GX396" s="34"/>
      <c r="GY396" s="34"/>
      <c r="GZ396" s="34"/>
      <c r="HA396" s="34"/>
      <c r="HB396" s="34"/>
      <c r="HC396" s="34"/>
      <c r="HD396" s="34"/>
      <c r="HE396" s="34"/>
      <c r="HF396" s="34"/>
      <c r="HG396" s="34"/>
      <c r="HH396" s="34"/>
      <c r="HI396" s="34"/>
      <c r="HJ396" s="34"/>
      <c r="HK396" s="34"/>
      <c r="HL396" s="34"/>
      <c r="HM396" s="34"/>
      <c r="HN396" s="34"/>
      <c r="HO396" s="34"/>
      <c r="HP396" s="34"/>
      <c r="HQ396" s="34"/>
      <c r="HR396" s="34"/>
      <c r="HS396" s="34"/>
      <c r="HT396" s="34"/>
      <c r="HU396" s="34"/>
      <c r="HV396" s="34"/>
      <c r="HW396" s="34"/>
    </row>
    <row r="397" spans="1:231" ht="15" customHeight="1" x14ac:dyDescent="0.2">
      <c r="A397" s="74" t="s">
        <v>481</v>
      </c>
      <c r="B397" s="25"/>
      <c r="C397" s="26" t="s">
        <v>206</v>
      </c>
      <c r="D397" s="19">
        <f>D398</f>
        <v>138.55547999999999</v>
      </c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  <c r="BG397" s="34"/>
      <c r="BH397" s="34"/>
      <c r="BI397" s="34"/>
      <c r="BJ397" s="34"/>
      <c r="BK397" s="34"/>
      <c r="BL397" s="34"/>
      <c r="BM397" s="34"/>
      <c r="BN397" s="34"/>
      <c r="BO397" s="34"/>
      <c r="BP397" s="34"/>
      <c r="BQ397" s="34"/>
      <c r="BR397" s="34"/>
      <c r="BS397" s="34"/>
      <c r="BT397" s="34"/>
      <c r="BU397" s="34"/>
      <c r="BV397" s="34"/>
      <c r="BW397" s="34"/>
      <c r="BX397" s="34"/>
      <c r="BY397" s="34"/>
      <c r="BZ397" s="34"/>
      <c r="CA397" s="34"/>
      <c r="CB397" s="34"/>
      <c r="CC397" s="34"/>
      <c r="CD397" s="34"/>
      <c r="CE397" s="34"/>
      <c r="CF397" s="34"/>
      <c r="CG397" s="34"/>
      <c r="CH397" s="34"/>
      <c r="CI397" s="34"/>
      <c r="CJ397" s="34"/>
      <c r="CK397" s="34"/>
      <c r="CL397" s="34"/>
      <c r="CM397" s="34"/>
      <c r="CN397" s="34"/>
      <c r="CO397" s="34"/>
      <c r="CP397" s="34"/>
      <c r="CQ397" s="34"/>
      <c r="CR397" s="34"/>
      <c r="CS397" s="34"/>
      <c r="CT397" s="34"/>
      <c r="CU397" s="34"/>
      <c r="CV397" s="34"/>
      <c r="CW397" s="34"/>
      <c r="CX397" s="34"/>
      <c r="CY397" s="34"/>
      <c r="CZ397" s="34"/>
      <c r="DA397" s="34"/>
      <c r="DB397" s="34"/>
      <c r="DC397" s="34"/>
      <c r="DD397" s="34"/>
      <c r="DE397" s="34"/>
      <c r="DF397" s="34"/>
      <c r="DG397" s="34"/>
      <c r="DH397" s="34"/>
      <c r="DI397" s="34"/>
      <c r="DJ397" s="34"/>
      <c r="DK397" s="34"/>
      <c r="DL397" s="34"/>
      <c r="DM397" s="34"/>
      <c r="DN397" s="34"/>
      <c r="DO397" s="34"/>
      <c r="DP397" s="34"/>
      <c r="DQ397" s="34"/>
      <c r="DR397" s="34"/>
      <c r="DS397" s="34"/>
      <c r="DT397" s="34"/>
      <c r="DU397" s="34"/>
      <c r="DV397" s="34"/>
      <c r="DW397" s="34"/>
      <c r="DX397" s="34"/>
      <c r="DY397" s="34"/>
      <c r="DZ397" s="34"/>
      <c r="EA397" s="34"/>
      <c r="EB397" s="34"/>
      <c r="EC397" s="34"/>
      <c r="ED397" s="34"/>
      <c r="EE397" s="34"/>
      <c r="EF397" s="34"/>
      <c r="EG397" s="34"/>
      <c r="EH397" s="34"/>
      <c r="EI397" s="34"/>
      <c r="EJ397" s="34"/>
      <c r="EK397" s="34"/>
      <c r="EL397" s="34"/>
      <c r="EM397" s="34"/>
      <c r="EN397" s="34"/>
      <c r="EO397" s="34"/>
      <c r="EP397" s="34"/>
      <c r="EQ397" s="34"/>
      <c r="ER397" s="34"/>
      <c r="ES397" s="34"/>
      <c r="ET397" s="34"/>
      <c r="EU397" s="34"/>
      <c r="EV397" s="34"/>
      <c r="EW397" s="34"/>
      <c r="EX397" s="34"/>
      <c r="EY397" s="34"/>
      <c r="EZ397" s="34"/>
      <c r="FA397" s="34"/>
      <c r="FB397" s="34"/>
      <c r="FC397" s="34"/>
      <c r="FD397" s="34"/>
      <c r="FE397" s="34"/>
      <c r="FF397" s="34"/>
      <c r="FG397" s="34"/>
      <c r="FH397" s="34"/>
      <c r="FI397" s="34"/>
      <c r="FJ397" s="34"/>
      <c r="FK397" s="34"/>
      <c r="FL397" s="34"/>
      <c r="FM397" s="34"/>
      <c r="FN397" s="34"/>
      <c r="FO397" s="34"/>
      <c r="FP397" s="34"/>
      <c r="FQ397" s="34"/>
      <c r="FR397" s="34"/>
      <c r="FS397" s="34"/>
      <c r="FT397" s="34"/>
      <c r="FU397" s="34"/>
      <c r="FV397" s="34"/>
      <c r="FW397" s="34"/>
      <c r="FX397" s="34"/>
      <c r="FY397" s="34"/>
      <c r="FZ397" s="34"/>
      <c r="GA397" s="34"/>
      <c r="GB397" s="34"/>
      <c r="GC397" s="34"/>
      <c r="GD397" s="34"/>
      <c r="GE397" s="34"/>
      <c r="GF397" s="34"/>
      <c r="GG397" s="34"/>
      <c r="GH397" s="34"/>
      <c r="GI397" s="34"/>
      <c r="GJ397" s="34"/>
      <c r="GK397" s="34"/>
      <c r="GL397" s="34"/>
      <c r="GM397" s="34"/>
      <c r="GN397" s="34"/>
      <c r="GO397" s="34"/>
      <c r="GP397" s="34"/>
      <c r="GQ397" s="34"/>
      <c r="GR397" s="34"/>
      <c r="GS397" s="34"/>
      <c r="GT397" s="34"/>
      <c r="GU397" s="34"/>
      <c r="GV397" s="34"/>
      <c r="GW397" s="34"/>
      <c r="GX397" s="34"/>
      <c r="GY397" s="34"/>
      <c r="GZ397" s="34"/>
      <c r="HA397" s="34"/>
      <c r="HB397" s="34"/>
      <c r="HC397" s="34"/>
      <c r="HD397" s="34"/>
      <c r="HE397" s="34"/>
      <c r="HF397" s="34"/>
      <c r="HG397" s="34"/>
      <c r="HH397" s="34"/>
      <c r="HI397" s="34"/>
      <c r="HJ397" s="34"/>
      <c r="HK397" s="34"/>
      <c r="HL397" s="34"/>
      <c r="HM397" s="34"/>
      <c r="HN397" s="34"/>
      <c r="HO397" s="34"/>
      <c r="HP397" s="34"/>
      <c r="HQ397" s="34"/>
      <c r="HR397" s="34"/>
      <c r="HS397" s="34"/>
      <c r="HT397" s="34"/>
      <c r="HU397" s="34"/>
      <c r="HV397" s="34"/>
      <c r="HW397" s="34"/>
    </row>
    <row r="398" spans="1:231" ht="28.5" customHeight="1" x14ac:dyDescent="0.2">
      <c r="A398" s="74"/>
      <c r="B398" s="25" t="s">
        <v>285</v>
      </c>
      <c r="C398" s="26" t="s">
        <v>286</v>
      </c>
      <c r="D398" s="19">
        <v>138.55547999999999</v>
      </c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34"/>
      <c r="BG398" s="34"/>
      <c r="BH398" s="34"/>
      <c r="BI398" s="34"/>
      <c r="BJ398" s="34"/>
      <c r="BK398" s="34"/>
      <c r="BL398" s="34"/>
      <c r="BM398" s="34"/>
      <c r="BN398" s="34"/>
      <c r="BO398" s="34"/>
      <c r="BP398" s="34"/>
      <c r="BQ398" s="34"/>
      <c r="BR398" s="34"/>
      <c r="BS398" s="34"/>
      <c r="BT398" s="34"/>
      <c r="BU398" s="34"/>
      <c r="BV398" s="34"/>
      <c r="BW398" s="34"/>
      <c r="BX398" s="34"/>
      <c r="BY398" s="34"/>
      <c r="BZ398" s="34"/>
      <c r="CA398" s="34"/>
      <c r="CB398" s="34"/>
      <c r="CC398" s="34"/>
      <c r="CD398" s="34"/>
      <c r="CE398" s="34"/>
      <c r="CF398" s="34"/>
      <c r="CG398" s="34"/>
      <c r="CH398" s="34"/>
      <c r="CI398" s="34"/>
      <c r="CJ398" s="34"/>
      <c r="CK398" s="34"/>
      <c r="CL398" s="34"/>
      <c r="CM398" s="34"/>
      <c r="CN398" s="34"/>
      <c r="CO398" s="34"/>
      <c r="CP398" s="34"/>
      <c r="CQ398" s="34"/>
      <c r="CR398" s="34"/>
      <c r="CS398" s="34"/>
      <c r="CT398" s="34"/>
      <c r="CU398" s="34"/>
      <c r="CV398" s="34"/>
      <c r="CW398" s="34"/>
      <c r="CX398" s="34"/>
      <c r="CY398" s="34"/>
      <c r="CZ398" s="34"/>
      <c r="DA398" s="34"/>
      <c r="DB398" s="34"/>
      <c r="DC398" s="34"/>
      <c r="DD398" s="34"/>
      <c r="DE398" s="34"/>
      <c r="DF398" s="34"/>
      <c r="DG398" s="34"/>
      <c r="DH398" s="34"/>
      <c r="DI398" s="34"/>
      <c r="DJ398" s="34"/>
      <c r="DK398" s="34"/>
      <c r="DL398" s="34"/>
      <c r="DM398" s="34"/>
      <c r="DN398" s="34"/>
      <c r="DO398" s="34"/>
      <c r="DP398" s="34"/>
      <c r="DQ398" s="34"/>
      <c r="DR398" s="34"/>
      <c r="DS398" s="34"/>
      <c r="DT398" s="34"/>
      <c r="DU398" s="34"/>
      <c r="DV398" s="34"/>
      <c r="DW398" s="34"/>
      <c r="DX398" s="34"/>
      <c r="DY398" s="34"/>
      <c r="DZ398" s="34"/>
      <c r="EA398" s="34"/>
      <c r="EB398" s="34"/>
      <c r="EC398" s="34"/>
      <c r="ED398" s="34"/>
      <c r="EE398" s="34"/>
      <c r="EF398" s="34"/>
      <c r="EG398" s="34"/>
      <c r="EH398" s="34"/>
      <c r="EI398" s="34"/>
      <c r="EJ398" s="34"/>
      <c r="EK398" s="34"/>
      <c r="EL398" s="34"/>
      <c r="EM398" s="34"/>
      <c r="EN398" s="34"/>
      <c r="EO398" s="34"/>
      <c r="EP398" s="34"/>
      <c r="EQ398" s="34"/>
      <c r="ER398" s="34"/>
      <c r="ES398" s="34"/>
      <c r="ET398" s="34"/>
      <c r="EU398" s="34"/>
      <c r="EV398" s="34"/>
      <c r="EW398" s="34"/>
      <c r="EX398" s="34"/>
      <c r="EY398" s="34"/>
      <c r="EZ398" s="34"/>
      <c r="FA398" s="34"/>
      <c r="FB398" s="34"/>
      <c r="FC398" s="34"/>
      <c r="FD398" s="34"/>
      <c r="FE398" s="34"/>
      <c r="FF398" s="34"/>
      <c r="FG398" s="34"/>
      <c r="FH398" s="34"/>
      <c r="FI398" s="34"/>
      <c r="FJ398" s="34"/>
      <c r="FK398" s="34"/>
      <c r="FL398" s="34"/>
      <c r="FM398" s="34"/>
      <c r="FN398" s="34"/>
      <c r="FO398" s="34"/>
      <c r="FP398" s="34"/>
      <c r="FQ398" s="34"/>
      <c r="FR398" s="34"/>
      <c r="FS398" s="34"/>
      <c r="FT398" s="34"/>
      <c r="FU398" s="34"/>
      <c r="FV398" s="34"/>
      <c r="FW398" s="34"/>
      <c r="FX398" s="34"/>
      <c r="FY398" s="34"/>
      <c r="FZ398" s="34"/>
      <c r="GA398" s="34"/>
      <c r="GB398" s="34"/>
      <c r="GC398" s="34"/>
      <c r="GD398" s="34"/>
      <c r="GE398" s="34"/>
      <c r="GF398" s="34"/>
      <c r="GG398" s="34"/>
      <c r="GH398" s="34"/>
      <c r="GI398" s="34"/>
      <c r="GJ398" s="34"/>
      <c r="GK398" s="34"/>
      <c r="GL398" s="34"/>
      <c r="GM398" s="34"/>
      <c r="GN398" s="34"/>
      <c r="GO398" s="34"/>
      <c r="GP398" s="34"/>
      <c r="GQ398" s="34"/>
      <c r="GR398" s="34"/>
      <c r="GS398" s="34"/>
      <c r="GT398" s="34"/>
      <c r="GU398" s="34"/>
      <c r="GV398" s="34"/>
      <c r="GW398" s="34"/>
      <c r="GX398" s="34"/>
      <c r="GY398" s="34"/>
      <c r="GZ398" s="34"/>
      <c r="HA398" s="34"/>
      <c r="HB398" s="34"/>
      <c r="HC398" s="34"/>
      <c r="HD398" s="34"/>
      <c r="HE398" s="34"/>
      <c r="HF398" s="34"/>
      <c r="HG398" s="34"/>
      <c r="HH398" s="34"/>
      <c r="HI398" s="34"/>
      <c r="HJ398" s="34"/>
      <c r="HK398" s="34"/>
      <c r="HL398" s="34"/>
      <c r="HM398" s="34"/>
      <c r="HN398" s="34"/>
      <c r="HO398" s="34"/>
      <c r="HP398" s="34"/>
      <c r="HQ398" s="34"/>
      <c r="HR398" s="34"/>
      <c r="HS398" s="34"/>
      <c r="HT398" s="34"/>
      <c r="HU398" s="34"/>
      <c r="HV398" s="34"/>
      <c r="HW398" s="34"/>
    </row>
    <row r="399" spans="1:231" ht="15.75" customHeight="1" x14ac:dyDescent="0.2">
      <c r="A399" s="7" t="s">
        <v>482</v>
      </c>
      <c r="B399" s="25"/>
      <c r="C399" s="26" t="s">
        <v>207</v>
      </c>
      <c r="D399" s="19">
        <f>SUM(D400:D402)</f>
        <v>7332.9575100000002</v>
      </c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  <c r="AU399" s="33"/>
      <c r="AV399" s="33"/>
      <c r="AW399" s="33"/>
      <c r="AX399" s="33"/>
      <c r="AY399" s="33"/>
      <c r="AZ399" s="33"/>
      <c r="BA399" s="33"/>
      <c r="BB399" s="33"/>
      <c r="BC399" s="33"/>
      <c r="BD399" s="33"/>
      <c r="BE399" s="33"/>
      <c r="BF399" s="33"/>
      <c r="BG399" s="33"/>
      <c r="BH399" s="33"/>
      <c r="BI399" s="33"/>
      <c r="BJ399" s="33"/>
      <c r="BK399" s="33"/>
      <c r="BL399" s="33"/>
      <c r="BM399" s="33"/>
      <c r="BN399" s="33"/>
      <c r="BO399" s="33"/>
      <c r="BP399" s="33"/>
      <c r="BQ399" s="33"/>
      <c r="BR399" s="33"/>
      <c r="BS399" s="33"/>
      <c r="BT399" s="33"/>
      <c r="BU399" s="33"/>
      <c r="BV399" s="33"/>
      <c r="BW399" s="33"/>
      <c r="BX399" s="33"/>
      <c r="BY399" s="33"/>
      <c r="BZ399" s="33"/>
      <c r="CA399" s="33"/>
      <c r="CB399" s="33"/>
      <c r="CC399" s="33"/>
      <c r="CD399" s="33"/>
      <c r="CE399" s="33"/>
      <c r="CF399" s="33"/>
      <c r="CG399" s="33"/>
      <c r="CH399" s="33"/>
      <c r="CI399" s="33"/>
      <c r="CJ399" s="33"/>
      <c r="CK399" s="33"/>
      <c r="CL399" s="33"/>
      <c r="CM399" s="33"/>
      <c r="CN399" s="33"/>
      <c r="CO399" s="33"/>
      <c r="CP399" s="33"/>
      <c r="CQ399" s="33"/>
      <c r="CR399" s="33"/>
      <c r="CS399" s="33"/>
      <c r="CT399" s="33"/>
      <c r="CU399" s="33"/>
      <c r="CV399" s="33"/>
      <c r="CW399" s="33"/>
      <c r="CX399" s="33"/>
      <c r="CY399" s="33"/>
      <c r="CZ399" s="33"/>
      <c r="DA399" s="33"/>
      <c r="DB399" s="33"/>
      <c r="DC399" s="33"/>
      <c r="DD399" s="33"/>
      <c r="DE399" s="33"/>
      <c r="DF399" s="33"/>
      <c r="DG399" s="33"/>
      <c r="DH399" s="33"/>
      <c r="DI399" s="33"/>
      <c r="DJ399" s="33"/>
      <c r="DK399" s="33"/>
      <c r="DL399" s="33"/>
      <c r="DM399" s="33"/>
      <c r="DN399" s="33"/>
      <c r="DO399" s="33"/>
      <c r="DP399" s="33"/>
      <c r="DQ399" s="33"/>
      <c r="DR399" s="33"/>
      <c r="DS399" s="33"/>
      <c r="DT399" s="33"/>
      <c r="DU399" s="33"/>
      <c r="DV399" s="33"/>
      <c r="DW399" s="33"/>
      <c r="DX399" s="33"/>
      <c r="DY399" s="33"/>
      <c r="DZ399" s="33"/>
      <c r="EA399" s="33"/>
      <c r="EB399" s="33"/>
      <c r="EC399" s="33"/>
      <c r="ED399" s="33"/>
      <c r="EE399" s="33"/>
      <c r="EF399" s="33"/>
      <c r="EG399" s="33"/>
      <c r="EH399" s="33"/>
      <c r="EI399" s="33"/>
      <c r="EJ399" s="33"/>
      <c r="EK399" s="33"/>
      <c r="EL399" s="33"/>
      <c r="EM399" s="33"/>
      <c r="EN399" s="33"/>
      <c r="EO399" s="33"/>
      <c r="EP399" s="33"/>
      <c r="EQ399" s="33"/>
      <c r="ER399" s="33"/>
      <c r="ES399" s="33"/>
      <c r="ET399" s="33"/>
      <c r="EU399" s="33"/>
      <c r="EV399" s="33"/>
      <c r="EW399" s="33"/>
      <c r="EX399" s="33"/>
      <c r="EY399" s="33"/>
      <c r="EZ399" s="33"/>
      <c r="FA399" s="33"/>
      <c r="FB399" s="33"/>
      <c r="FC399" s="33"/>
      <c r="FD399" s="33"/>
      <c r="FE399" s="33"/>
      <c r="FF399" s="33"/>
      <c r="FG399" s="33"/>
      <c r="FH399" s="33"/>
      <c r="FI399" s="33"/>
      <c r="FJ399" s="33"/>
      <c r="FK399" s="33"/>
      <c r="FL399" s="33"/>
      <c r="FM399" s="33"/>
      <c r="FN399" s="33"/>
      <c r="FO399" s="33"/>
      <c r="FP399" s="33"/>
      <c r="FQ399" s="33"/>
      <c r="FR399" s="33"/>
      <c r="FS399" s="33"/>
      <c r="FT399" s="33"/>
      <c r="FU399" s="33"/>
      <c r="FV399" s="33"/>
      <c r="FW399" s="33"/>
      <c r="FX399" s="33"/>
      <c r="FY399" s="33"/>
      <c r="FZ399" s="33"/>
      <c r="GA399" s="33"/>
      <c r="GB399" s="33"/>
      <c r="GC399" s="33"/>
      <c r="GD399" s="33"/>
      <c r="GE399" s="33"/>
      <c r="GF399" s="33"/>
      <c r="GG399" s="33"/>
      <c r="GH399" s="33"/>
      <c r="GI399" s="33"/>
      <c r="GJ399" s="33"/>
      <c r="GK399" s="33"/>
      <c r="GL399" s="33"/>
      <c r="GM399" s="33"/>
      <c r="GN399" s="33"/>
      <c r="GO399" s="33"/>
      <c r="GP399" s="33"/>
      <c r="GQ399" s="33"/>
      <c r="GR399" s="33"/>
      <c r="GS399" s="33"/>
      <c r="GT399" s="33"/>
      <c r="GU399" s="33"/>
      <c r="GV399" s="33"/>
      <c r="GW399" s="33"/>
      <c r="GX399" s="33"/>
      <c r="GY399" s="33"/>
      <c r="GZ399" s="33"/>
      <c r="HA399" s="33"/>
      <c r="HB399" s="33"/>
      <c r="HC399" s="33"/>
      <c r="HD399" s="33"/>
      <c r="HE399" s="33"/>
      <c r="HF399" s="33"/>
      <c r="HG399" s="33"/>
      <c r="HH399" s="33"/>
      <c r="HI399" s="33"/>
      <c r="HJ399" s="33"/>
      <c r="HK399" s="33"/>
      <c r="HL399" s="33"/>
      <c r="HM399" s="33"/>
      <c r="HN399" s="33"/>
      <c r="HO399" s="33"/>
      <c r="HP399" s="33"/>
      <c r="HQ399" s="33"/>
      <c r="HR399" s="33"/>
      <c r="HS399" s="33"/>
      <c r="HT399" s="33"/>
      <c r="HU399" s="33"/>
      <c r="HV399" s="33"/>
      <c r="HW399" s="33"/>
    </row>
    <row r="400" spans="1:231" ht="42.75" customHeight="1" x14ac:dyDescent="0.2">
      <c r="A400" s="7"/>
      <c r="B400" s="25" t="s">
        <v>283</v>
      </c>
      <c r="C400" s="26" t="s">
        <v>284</v>
      </c>
      <c r="D400" s="19">
        <v>6702.5670499999997</v>
      </c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  <c r="AP400" s="33"/>
      <c r="AQ400" s="33"/>
      <c r="AR400" s="33"/>
      <c r="AS400" s="33"/>
      <c r="AT400" s="33"/>
      <c r="AU400" s="33"/>
      <c r="AV400" s="33"/>
      <c r="AW400" s="33"/>
      <c r="AX400" s="33"/>
      <c r="AY400" s="33"/>
      <c r="AZ400" s="33"/>
      <c r="BA400" s="33"/>
      <c r="BB400" s="33"/>
      <c r="BC400" s="33"/>
      <c r="BD400" s="33"/>
      <c r="BE400" s="33"/>
      <c r="BF400" s="33"/>
      <c r="BG400" s="33"/>
      <c r="BH400" s="33"/>
      <c r="BI400" s="33"/>
      <c r="BJ400" s="33"/>
      <c r="BK400" s="33"/>
      <c r="BL400" s="33"/>
      <c r="BM400" s="33"/>
      <c r="BN400" s="33"/>
      <c r="BO400" s="33"/>
      <c r="BP400" s="33"/>
      <c r="BQ400" s="33"/>
      <c r="BR400" s="33"/>
      <c r="BS400" s="33"/>
      <c r="BT400" s="33"/>
      <c r="BU400" s="33"/>
      <c r="BV400" s="33"/>
      <c r="BW400" s="33"/>
      <c r="BX400" s="33"/>
      <c r="BY400" s="33"/>
      <c r="BZ400" s="33"/>
      <c r="CA400" s="33"/>
      <c r="CB400" s="33"/>
      <c r="CC400" s="33"/>
      <c r="CD400" s="33"/>
      <c r="CE400" s="33"/>
      <c r="CF400" s="33"/>
      <c r="CG400" s="33"/>
      <c r="CH400" s="33"/>
      <c r="CI400" s="33"/>
      <c r="CJ400" s="33"/>
      <c r="CK400" s="33"/>
      <c r="CL400" s="33"/>
      <c r="CM400" s="33"/>
      <c r="CN400" s="33"/>
      <c r="CO400" s="33"/>
      <c r="CP400" s="33"/>
      <c r="CQ400" s="33"/>
      <c r="CR400" s="33"/>
      <c r="CS400" s="33"/>
      <c r="CT400" s="33"/>
      <c r="CU400" s="33"/>
      <c r="CV400" s="33"/>
      <c r="CW400" s="33"/>
      <c r="CX400" s="33"/>
      <c r="CY400" s="33"/>
      <c r="CZ400" s="33"/>
      <c r="DA400" s="33"/>
      <c r="DB400" s="33"/>
      <c r="DC400" s="33"/>
      <c r="DD400" s="33"/>
      <c r="DE400" s="33"/>
      <c r="DF400" s="33"/>
      <c r="DG400" s="33"/>
      <c r="DH400" s="33"/>
      <c r="DI400" s="33"/>
      <c r="DJ400" s="33"/>
      <c r="DK400" s="33"/>
      <c r="DL400" s="33"/>
      <c r="DM400" s="33"/>
      <c r="DN400" s="33"/>
      <c r="DO400" s="33"/>
      <c r="DP400" s="33"/>
      <c r="DQ400" s="33"/>
      <c r="DR400" s="33"/>
      <c r="DS400" s="33"/>
      <c r="DT400" s="33"/>
      <c r="DU400" s="33"/>
      <c r="DV400" s="33"/>
      <c r="DW400" s="33"/>
      <c r="DX400" s="33"/>
      <c r="DY400" s="33"/>
      <c r="DZ400" s="33"/>
      <c r="EA400" s="33"/>
      <c r="EB400" s="33"/>
      <c r="EC400" s="33"/>
      <c r="ED400" s="33"/>
      <c r="EE400" s="33"/>
      <c r="EF400" s="33"/>
      <c r="EG400" s="33"/>
      <c r="EH400" s="33"/>
      <c r="EI400" s="33"/>
      <c r="EJ400" s="33"/>
      <c r="EK400" s="33"/>
      <c r="EL400" s="33"/>
      <c r="EM400" s="33"/>
      <c r="EN400" s="33"/>
      <c r="EO400" s="33"/>
      <c r="EP400" s="33"/>
      <c r="EQ400" s="33"/>
      <c r="ER400" s="33"/>
      <c r="ES400" s="33"/>
      <c r="ET400" s="33"/>
      <c r="EU400" s="33"/>
      <c r="EV400" s="33"/>
      <c r="EW400" s="33"/>
      <c r="EX400" s="33"/>
      <c r="EY400" s="33"/>
      <c r="EZ400" s="33"/>
      <c r="FA400" s="33"/>
      <c r="FB400" s="33"/>
      <c r="FC400" s="33"/>
      <c r="FD400" s="33"/>
      <c r="FE400" s="33"/>
      <c r="FF400" s="33"/>
      <c r="FG400" s="33"/>
      <c r="FH400" s="33"/>
      <c r="FI400" s="33"/>
      <c r="FJ400" s="33"/>
      <c r="FK400" s="33"/>
      <c r="FL400" s="33"/>
      <c r="FM400" s="33"/>
      <c r="FN400" s="33"/>
      <c r="FO400" s="33"/>
      <c r="FP400" s="33"/>
      <c r="FQ400" s="33"/>
      <c r="FR400" s="33"/>
      <c r="FS400" s="33"/>
      <c r="FT400" s="33"/>
      <c r="FU400" s="33"/>
      <c r="FV400" s="33"/>
      <c r="FW400" s="33"/>
      <c r="FX400" s="33"/>
      <c r="FY400" s="33"/>
      <c r="FZ400" s="33"/>
      <c r="GA400" s="33"/>
      <c r="GB400" s="33"/>
      <c r="GC400" s="33"/>
      <c r="GD400" s="33"/>
      <c r="GE400" s="33"/>
      <c r="GF400" s="33"/>
      <c r="GG400" s="33"/>
      <c r="GH400" s="33"/>
      <c r="GI400" s="33"/>
      <c r="GJ400" s="33"/>
      <c r="GK400" s="33"/>
      <c r="GL400" s="33"/>
      <c r="GM400" s="33"/>
      <c r="GN400" s="33"/>
      <c r="GO400" s="33"/>
      <c r="GP400" s="33"/>
      <c r="GQ400" s="33"/>
      <c r="GR400" s="33"/>
      <c r="GS400" s="33"/>
      <c r="GT400" s="33"/>
      <c r="GU400" s="33"/>
      <c r="GV400" s="33"/>
      <c r="GW400" s="33"/>
      <c r="GX400" s="33"/>
      <c r="GY400" s="33"/>
      <c r="GZ400" s="33"/>
      <c r="HA400" s="33"/>
      <c r="HB400" s="33"/>
      <c r="HC400" s="33"/>
      <c r="HD400" s="33"/>
      <c r="HE400" s="33"/>
      <c r="HF400" s="33"/>
      <c r="HG400" s="33"/>
      <c r="HH400" s="33"/>
      <c r="HI400" s="33"/>
      <c r="HJ400" s="33"/>
      <c r="HK400" s="33"/>
      <c r="HL400" s="33"/>
      <c r="HM400" s="33"/>
      <c r="HN400" s="33"/>
      <c r="HO400" s="33"/>
      <c r="HP400" s="33"/>
      <c r="HQ400" s="33"/>
      <c r="HR400" s="33"/>
      <c r="HS400" s="33"/>
      <c r="HT400" s="33"/>
      <c r="HU400" s="33"/>
      <c r="HV400" s="33"/>
      <c r="HW400" s="33"/>
    </row>
    <row r="401" spans="1:231" ht="29.25" customHeight="1" x14ac:dyDescent="0.2">
      <c r="A401" s="7"/>
      <c r="B401" s="25" t="s">
        <v>285</v>
      </c>
      <c r="C401" s="26" t="s">
        <v>286</v>
      </c>
      <c r="D401" s="19">
        <v>630.37411999999995</v>
      </c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R401" s="33"/>
      <c r="AS401" s="33"/>
      <c r="AT401" s="33"/>
      <c r="AU401" s="33"/>
      <c r="AV401" s="33"/>
      <c r="AW401" s="33"/>
      <c r="AX401" s="33"/>
      <c r="AY401" s="33"/>
      <c r="AZ401" s="33"/>
      <c r="BA401" s="33"/>
      <c r="BB401" s="33"/>
      <c r="BC401" s="33"/>
      <c r="BD401" s="33"/>
      <c r="BE401" s="33"/>
      <c r="BF401" s="33"/>
      <c r="BG401" s="33"/>
      <c r="BH401" s="33"/>
      <c r="BI401" s="33"/>
      <c r="BJ401" s="33"/>
      <c r="BK401" s="33"/>
      <c r="BL401" s="33"/>
      <c r="BM401" s="33"/>
      <c r="BN401" s="33"/>
      <c r="BO401" s="33"/>
      <c r="BP401" s="33"/>
      <c r="BQ401" s="33"/>
      <c r="BR401" s="33"/>
      <c r="BS401" s="33"/>
      <c r="BT401" s="33"/>
      <c r="BU401" s="33"/>
      <c r="BV401" s="33"/>
      <c r="BW401" s="33"/>
      <c r="BX401" s="33"/>
      <c r="BY401" s="33"/>
      <c r="BZ401" s="33"/>
      <c r="CA401" s="33"/>
      <c r="CB401" s="33"/>
      <c r="CC401" s="33"/>
      <c r="CD401" s="33"/>
      <c r="CE401" s="33"/>
      <c r="CF401" s="33"/>
      <c r="CG401" s="33"/>
      <c r="CH401" s="33"/>
      <c r="CI401" s="33"/>
      <c r="CJ401" s="33"/>
      <c r="CK401" s="33"/>
      <c r="CL401" s="33"/>
      <c r="CM401" s="33"/>
      <c r="CN401" s="33"/>
      <c r="CO401" s="33"/>
      <c r="CP401" s="33"/>
      <c r="CQ401" s="33"/>
      <c r="CR401" s="33"/>
      <c r="CS401" s="33"/>
      <c r="CT401" s="33"/>
      <c r="CU401" s="33"/>
      <c r="CV401" s="33"/>
      <c r="CW401" s="33"/>
      <c r="CX401" s="33"/>
      <c r="CY401" s="33"/>
      <c r="CZ401" s="33"/>
      <c r="DA401" s="33"/>
      <c r="DB401" s="33"/>
      <c r="DC401" s="33"/>
      <c r="DD401" s="33"/>
      <c r="DE401" s="33"/>
      <c r="DF401" s="33"/>
      <c r="DG401" s="33"/>
      <c r="DH401" s="33"/>
      <c r="DI401" s="33"/>
      <c r="DJ401" s="33"/>
      <c r="DK401" s="33"/>
      <c r="DL401" s="33"/>
      <c r="DM401" s="33"/>
      <c r="DN401" s="33"/>
      <c r="DO401" s="33"/>
      <c r="DP401" s="33"/>
      <c r="DQ401" s="33"/>
      <c r="DR401" s="33"/>
      <c r="DS401" s="33"/>
      <c r="DT401" s="33"/>
      <c r="DU401" s="33"/>
      <c r="DV401" s="33"/>
      <c r="DW401" s="33"/>
      <c r="DX401" s="33"/>
      <c r="DY401" s="33"/>
      <c r="DZ401" s="33"/>
      <c r="EA401" s="33"/>
      <c r="EB401" s="33"/>
      <c r="EC401" s="33"/>
      <c r="ED401" s="33"/>
      <c r="EE401" s="33"/>
      <c r="EF401" s="33"/>
      <c r="EG401" s="33"/>
      <c r="EH401" s="33"/>
      <c r="EI401" s="33"/>
      <c r="EJ401" s="33"/>
      <c r="EK401" s="33"/>
      <c r="EL401" s="33"/>
      <c r="EM401" s="33"/>
      <c r="EN401" s="33"/>
      <c r="EO401" s="33"/>
      <c r="EP401" s="33"/>
      <c r="EQ401" s="33"/>
      <c r="ER401" s="33"/>
      <c r="ES401" s="33"/>
      <c r="ET401" s="33"/>
      <c r="EU401" s="33"/>
      <c r="EV401" s="33"/>
      <c r="EW401" s="33"/>
      <c r="EX401" s="33"/>
      <c r="EY401" s="33"/>
      <c r="EZ401" s="33"/>
      <c r="FA401" s="33"/>
      <c r="FB401" s="33"/>
      <c r="FC401" s="33"/>
      <c r="FD401" s="33"/>
      <c r="FE401" s="33"/>
      <c r="FF401" s="33"/>
      <c r="FG401" s="33"/>
      <c r="FH401" s="33"/>
      <c r="FI401" s="33"/>
      <c r="FJ401" s="33"/>
      <c r="FK401" s="33"/>
      <c r="FL401" s="33"/>
      <c r="FM401" s="33"/>
      <c r="FN401" s="33"/>
      <c r="FO401" s="33"/>
      <c r="FP401" s="33"/>
      <c r="FQ401" s="33"/>
      <c r="FR401" s="33"/>
      <c r="FS401" s="33"/>
      <c r="FT401" s="33"/>
      <c r="FU401" s="33"/>
      <c r="FV401" s="33"/>
      <c r="FW401" s="33"/>
      <c r="FX401" s="33"/>
      <c r="FY401" s="33"/>
      <c r="FZ401" s="33"/>
      <c r="GA401" s="33"/>
      <c r="GB401" s="33"/>
      <c r="GC401" s="33"/>
      <c r="GD401" s="33"/>
      <c r="GE401" s="33"/>
      <c r="GF401" s="33"/>
      <c r="GG401" s="33"/>
      <c r="GH401" s="33"/>
      <c r="GI401" s="33"/>
      <c r="GJ401" s="33"/>
      <c r="GK401" s="33"/>
      <c r="GL401" s="33"/>
      <c r="GM401" s="33"/>
      <c r="GN401" s="33"/>
      <c r="GO401" s="33"/>
      <c r="GP401" s="33"/>
      <c r="GQ401" s="33"/>
      <c r="GR401" s="33"/>
      <c r="GS401" s="33"/>
      <c r="GT401" s="33"/>
      <c r="GU401" s="33"/>
      <c r="GV401" s="33"/>
      <c r="GW401" s="33"/>
      <c r="GX401" s="33"/>
      <c r="GY401" s="33"/>
      <c r="GZ401" s="33"/>
      <c r="HA401" s="33"/>
      <c r="HB401" s="33"/>
      <c r="HC401" s="33"/>
      <c r="HD401" s="33"/>
      <c r="HE401" s="33"/>
      <c r="HF401" s="33"/>
      <c r="HG401" s="33"/>
      <c r="HH401" s="33"/>
      <c r="HI401" s="33"/>
      <c r="HJ401" s="33"/>
      <c r="HK401" s="33"/>
      <c r="HL401" s="33"/>
      <c r="HM401" s="33"/>
      <c r="HN401" s="33"/>
      <c r="HO401" s="33"/>
      <c r="HP401" s="33"/>
      <c r="HQ401" s="33"/>
      <c r="HR401" s="33"/>
      <c r="HS401" s="33"/>
      <c r="HT401" s="33"/>
      <c r="HU401" s="33"/>
      <c r="HV401" s="33"/>
      <c r="HW401" s="33"/>
    </row>
    <row r="402" spans="1:231" ht="15.75" customHeight="1" x14ac:dyDescent="0.2">
      <c r="A402" s="7"/>
      <c r="B402" s="25" t="s">
        <v>293</v>
      </c>
      <c r="C402" s="26" t="s">
        <v>294</v>
      </c>
      <c r="D402" s="19">
        <v>1.634E-2</v>
      </c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  <c r="AL402" s="33"/>
      <c r="AM402" s="33"/>
      <c r="AN402" s="33"/>
      <c r="AO402" s="33"/>
      <c r="AP402" s="33"/>
      <c r="AQ402" s="33"/>
      <c r="AR402" s="33"/>
      <c r="AS402" s="33"/>
      <c r="AT402" s="33"/>
      <c r="AU402" s="33"/>
      <c r="AV402" s="33"/>
      <c r="AW402" s="33"/>
      <c r="AX402" s="33"/>
      <c r="AY402" s="33"/>
      <c r="AZ402" s="33"/>
      <c r="BA402" s="33"/>
      <c r="BB402" s="33"/>
      <c r="BC402" s="33"/>
      <c r="BD402" s="33"/>
      <c r="BE402" s="33"/>
      <c r="BF402" s="33"/>
      <c r="BG402" s="33"/>
      <c r="BH402" s="33"/>
      <c r="BI402" s="33"/>
      <c r="BJ402" s="33"/>
      <c r="BK402" s="33"/>
      <c r="BL402" s="33"/>
      <c r="BM402" s="33"/>
      <c r="BN402" s="33"/>
      <c r="BO402" s="33"/>
      <c r="BP402" s="33"/>
      <c r="BQ402" s="33"/>
      <c r="BR402" s="33"/>
      <c r="BS402" s="33"/>
      <c r="BT402" s="33"/>
      <c r="BU402" s="33"/>
      <c r="BV402" s="33"/>
      <c r="BW402" s="33"/>
      <c r="BX402" s="33"/>
      <c r="BY402" s="33"/>
      <c r="BZ402" s="33"/>
      <c r="CA402" s="33"/>
      <c r="CB402" s="33"/>
      <c r="CC402" s="33"/>
      <c r="CD402" s="33"/>
      <c r="CE402" s="33"/>
      <c r="CF402" s="33"/>
      <c r="CG402" s="33"/>
      <c r="CH402" s="33"/>
      <c r="CI402" s="33"/>
      <c r="CJ402" s="33"/>
      <c r="CK402" s="33"/>
      <c r="CL402" s="33"/>
      <c r="CM402" s="33"/>
      <c r="CN402" s="33"/>
      <c r="CO402" s="33"/>
      <c r="CP402" s="33"/>
      <c r="CQ402" s="33"/>
      <c r="CR402" s="33"/>
      <c r="CS402" s="33"/>
      <c r="CT402" s="33"/>
      <c r="CU402" s="33"/>
      <c r="CV402" s="33"/>
      <c r="CW402" s="33"/>
      <c r="CX402" s="33"/>
      <c r="CY402" s="33"/>
      <c r="CZ402" s="33"/>
      <c r="DA402" s="33"/>
      <c r="DB402" s="33"/>
      <c r="DC402" s="33"/>
      <c r="DD402" s="33"/>
      <c r="DE402" s="33"/>
      <c r="DF402" s="33"/>
      <c r="DG402" s="33"/>
      <c r="DH402" s="33"/>
      <c r="DI402" s="33"/>
      <c r="DJ402" s="33"/>
      <c r="DK402" s="33"/>
      <c r="DL402" s="33"/>
      <c r="DM402" s="33"/>
      <c r="DN402" s="33"/>
      <c r="DO402" s="33"/>
      <c r="DP402" s="33"/>
      <c r="DQ402" s="33"/>
      <c r="DR402" s="33"/>
      <c r="DS402" s="33"/>
      <c r="DT402" s="33"/>
      <c r="DU402" s="33"/>
      <c r="DV402" s="33"/>
      <c r="DW402" s="33"/>
      <c r="DX402" s="33"/>
      <c r="DY402" s="33"/>
      <c r="DZ402" s="33"/>
      <c r="EA402" s="33"/>
      <c r="EB402" s="33"/>
      <c r="EC402" s="33"/>
      <c r="ED402" s="33"/>
      <c r="EE402" s="33"/>
      <c r="EF402" s="33"/>
      <c r="EG402" s="33"/>
      <c r="EH402" s="33"/>
      <c r="EI402" s="33"/>
      <c r="EJ402" s="33"/>
      <c r="EK402" s="33"/>
      <c r="EL402" s="33"/>
      <c r="EM402" s="33"/>
      <c r="EN402" s="33"/>
      <c r="EO402" s="33"/>
      <c r="EP402" s="33"/>
      <c r="EQ402" s="33"/>
      <c r="ER402" s="33"/>
      <c r="ES402" s="33"/>
      <c r="ET402" s="33"/>
      <c r="EU402" s="33"/>
      <c r="EV402" s="33"/>
      <c r="EW402" s="33"/>
      <c r="EX402" s="33"/>
      <c r="EY402" s="33"/>
      <c r="EZ402" s="33"/>
      <c r="FA402" s="33"/>
      <c r="FB402" s="33"/>
      <c r="FC402" s="33"/>
      <c r="FD402" s="33"/>
      <c r="FE402" s="33"/>
      <c r="FF402" s="33"/>
      <c r="FG402" s="33"/>
      <c r="FH402" s="33"/>
      <c r="FI402" s="33"/>
      <c r="FJ402" s="33"/>
      <c r="FK402" s="33"/>
      <c r="FL402" s="33"/>
      <c r="FM402" s="33"/>
      <c r="FN402" s="33"/>
      <c r="FO402" s="33"/>
      <c r="FP402" s="33"/>
      <c r="FQ402" s="33"/>
      <c r="FR402" s="33"/>
      <c r="FS402" s="33"/>
      <c r="FT402" s="33"/>
      <c r="FU402" s="33"/>
      <c r="FV402" s="33"/>
      <c r="FW402" s="33"/>
      <c r="FX402" s="33"/>
      <c r="FY402" s="33"/>
      <c r="FZ402" s="33"/>
      <c r="GA402" s="33"/>
      <c r="GB402" s="33"/>
      <c r="GC402" s="33"/>
      <c r="GD402" s="33"/>
      <c r="GE402" s="33"/>
      <c r="GF402" s="33"/>
      <c r="GG402" s="33"/>
      <c r="GH402" s="33"/>
      <c r="GI402" s="33"/>
      <c r="GJ402" s="33"/>
      <c r="GK402" s="33"/>
      <c r="GL402" s="33"/>
      <c r="GM402" s="33"/>
      <c r="GN402" s="33"/>
      <c r="GO402" s="33"/>
      <c r="GP402" s="33"/>
      <c r="GQ402" s="33"/>
      <c r="GR402" s="33"/>
      <c r="GS402" s="33"/>
      <c r="GT402" s="33"/>
      <c r="GU402" s="33"/>
      <c r="GV402" s="33"/>
      <c r="GW402" s="33"/>
      <c r="GX402" s="33"/>
      <c r="GY402" s="33"/>
      <c r="GZ402" s="33"/>
      <c r="HA402" s="33"/>
      <c r="HB402" s="33"/>
      <c r="HC402" s="33"/>
      <c r="HD402" s="33"/>
      <c r="HE402" s="33"/>
      <c r="HF402" s="33"/>
      <c r="HG402" s="33"/>
      <c r="HH402" s="33"/>
      <c r="HI402" s="33"/>
      <c r="HJ402" s="33"/>
      <c r="HK402" s="33"/>
      <c r="HL402" s="33"/>
      <c r="HM402" s="33"/>
      <c r="HN402" s="33"/>
      <c r="HO402" s="33"/>
      <c r="HP402" s="33"/>
      <c r="HQ402" s="33"/>
      <c r="HR402" s="33"/>
      <c r="HS402" s="33"/>
      <c r="HT402" s="33"/>
      <c r="HU402" s="33"/>
      <c r="HV402" s="33"/>
      <c r="HW402" s="33"/>
    </row>
    <row r="403" spans="1:231" ht="28.5" customHeight="1" x14ac:dyDescent="0.2">
      <c r="A403" s="7" t="s">
        <v>483</v>
      </c>
      <c r="B403" s="25"/>
      <c r="C403" s="26" t="s">
        <v>208</v>
      </c>
      <c r="D403" s="19">
        <f>D404</f>
        <v>250</v>
      </c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  <c r="AM403" s="33"/>
      <c r="AN403" s="33"/>
      <c r="AO403" s="33"/>
      <c r="AP403" s="33"/>
      <c r="AQ403" s="33"/>
      <c r="AR403" s="33"/>
      <c r="AS403" s="33"/>
      <c r="AT403" s="33"/>
      <c r="AU403" s="33"/>
      <c r="AV403" s="33"/>
      <c r="AW403" s="33"/>
      <c r="AX403" s="33"/>
      <c r="AY403" s="33"/>
      <c r="AZ403" s="33"/>
      <c r="BA403" s="33"/>
      <c r="BB403" s="33"/>
      <c r="BC403" s="33"/>
      <c r="BD403" s="33"/>
      <c r="BE403" s="33"/>
      <c r="BF403" s="33"/>
      <c r="BG403" s="33"/>
      <c r="BH403" s="33"/>
      <c r="BI403" s="33"/>
      <c r="BJ403" s="33"/>
      <c r="BK403" s="33"/>
      <c r="BL403" s="33"/>
      <c r="BM403" s="33"/>
      <c r="BN403" s="33"/>
      <c r="BO403" s="33"/>
      <c r="BP403" s="33"/>
      <c r="BQ403" s="33"/>
      <c r="BR403" s="33"/>
      <c r="BS403" s="33"/>
      <c r="BT403" s="33"/>
      <c r="BU403" s="33"/>
      <c r="BV403" s="33"/>
      <c r="BW403" s="33"/>
      <c r="BX403" s="33"/>
      <c r="BY403" s="33"/>
      <c r="BZ403" s="33"/>
      <c r="CA403" s="33"/>
      <c r="CB403" s="33"/>
      <c r="CC403" s="33"/>
      <c r="CD403" s="33"/>
      <c r="CE403" s="33"/>
      <c r="CF403" s="33"/>
      <c r="CG403" s="33"/>
      <c r="CH403" s="33"/>
      <c r="CI403" s="33"/>
      <c r="CJ403" s="33"/>
      <c r="CK403" s="33"/>
      <c r="CL403" s="33"/>
      <c r="CM403" s="33"/>
      <c r="CN403" s="33"/>
      <c r="CO403" s="33"/>
      <c r="CP403" s="33"/>
      <c r="CQ403" s="33"/>
      <c r="CR403" s="33"/>
      <c r="CS403" s="33"/>
      <c r="CT403" s="33"/>
      <c r="CU403" s="33"/>
      <c r="CV403" s="33"/>
      <c r="CW403" s="33"/>
      <c r="CX403" s="33"/>
      <c r="CY403" s="33"/>
      <c r="CZ403" s="33"/>
      <c r="DA403" s="33"/>
      <c r="DB403" s="33"/>
      <c r="DC403" s="33"/>
      <c r="DD403" s="33"/>
      <c r="DE403" s="33"/>
      <c r="DF403" s="33"/>
      <c r="DG403" s="33"/>
      <c r="DH403" s="33"/>
      <c r="DI403" s="33"/>
      <c r="DJ403" s="33"/>
      <c r="DK403" s="33"/>
      <c r="DL403" s="33"/>
      <c r="DM403" s="33"/>
      <c r="DN403" s="33"/>
      <c r="DO403" s="33"/>
      <c r="DP403" s="33"/>
      <c r="DQ403" s="33"/>
      <c r="DR403" s="33"/>
      <c r="DS403" s="33"/>
      <c r="DT403" s="33"/>
      <c r="DU403" s="33"/>
      <c r="DV403" s="33"/>
      <c r="DW403" s="33"/>
      <c r="DX403" s="33"/>
      <c r="DY403" s="33"/>
      <c r="DZ403" s="33"/>
      <c r="EA403" s="33"/>
      <c r="EB403" s="33"/>
      <c r="EC403" s="33"/>
      <c r="ED403" s="33"/>
      <c r="EE403" s="33"/>
      <c r="EF403" s="33"/>
      <c r="EG403" s="33"/>
      <c r="EH403" s="33"/>
      <c r="EI403" s="33"/>
      <c r="EJ403" s="33"/>
      <c r="EK403" s="33"/>
      <c r="EL403" s="33"/>
      <c r="EM403" s="33"/>
      <c r="EN403" s="33"/>
      <c r="EO403" s="33"/>
      <c r="EP403" s="33"/>
      <c r="EQ403" s="33"/>
      <c r="ER403" s="33"/>
      <c r="ES403" s="33"/>
      <c r="ET403" s="33"/>
      <c r="EU403" s="33"/>
      <c r="EV403" s="33"/>
      <c r="EW403" s="33"/>
      <c r="EX403" s="33"/>
      <c r="EY403" s="33"/>
      <c r="EZ403" s="33"/>
      <c r="FA403" s="33"/>
      <c r="FB403" s="33"/>
      <c r="FC403" s="33"/>
      <c r="FD403" s="33"/>
      <c r="FE403" s="33"/>
      <c r="FF403" s="33"/>
      <c r="FG403" s="33"/>
      <c r="FH403" s="33"/>
      <c r="FI403" s="33"/>
      <c r="FJ403" s="33"/>
      <c r="FK403" s="33"/>
      <c r="FL403" s="33"/>
      <c r="FM403" s="33"/>
      <c r="FN403" s="33"/>
      <c r="FO403" s="33"/>
      <c r="FP403" s="33"/>
      <c r="FQ403" s="33"/>
      <c r="FR403" s="33"/>
      <c r="FS403" s="33"/>
      <c r="FT403" s="33"/>
      <c r="FU403" s="33"/>
      <c r="FV403" s="33"/>
      <c r="FW403" s="33"/>
      <c r="FX403" s="33"/>
      <c r="FY403" s="33"/>
      <c r="FZ403" s="33"/>
      <c r="GA403" s="33"/>
      <c r="GB403" s="33"/>
      <c r="GC403" s="33"/>
      <c r="GD403" s="33"/>
      <c r="GE403" s="33"/>
      <c r="GF403" s="33"/>
      <c r="GG403" s="33"/>
      <c r="GH403" s="33"/>
      <c r="GI403" s="33"/>
      <c r="GJ403" s="33"/>
      <c r="GK403" s="33"/>
      <c r="GL403" s="33"/>
      <c r="GM403" s="33"/>
      <c r="GN403" s="33"/>
      <c r="GO403" s="33"/>
      <c r="GP403" s="33"/>
      <c r="GQ403" s="33"/>
      <c r="GR403" s="33"/>
      <c r="GS403" s="33"/>
      <c r="GT403" s="33"/>
      <c r="GU403" s="33"/>
      <c r="GV403" s="33"/>
      <c r="GW403" s="33"/>
      <c r="GX403" s="33"/>
      <c r="GY403" s="33"/>
      <c r="GZ403" s="33"/>
      <c r="HA403" s="33"/>
      <c r="HB403" s="33"/>
      <c r="HC403" s="33"/>
      <c r="HD403" s="33"/>
      <c r="HE403" s="33"/>
      <c r="HF403" s="33"/>
      <c r="HG403" s="33"/>
      <c r="HH403" s="33"/>
      <c r="HI403" s="33"/>
      <c r="HJ403" s="33"/>
      <c r="HK403" s="33"/>
      <c r="HL403" s="33"/>
      <c r="HM403" s="33"/>
      <c r="HN403" s="33"/>
      <c r="HO403" s="33"/>
      <c r="HP403" s="33"/>
      <c r="HQ403" s="33"/>
      <c r="HR403" s="33"/>
      <c r="HS403" s="33"/>
      <c r="HT403" s="33"/>
      <c r="HU403" s="33"/>
      <c r="HV403" s="33"/>
      <c r="HW403" s="33"/>
    </row>
    <row r="404" spans="1:231" ht="15" customHeight="1" x14ac:dyDescent="0.2">
      <c r="A404" s="7"/>
      <c r="B404" s="25" t="s">
        <v>293</v>
      </c>
      <c r="C404" s="26" t="s">
        <v>294</v>
      </c>
      <c r="D404" s="19">
        <v>250</v>
      </c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  <c r="AL404" s="33"/>
      <c r="AM404" s="33"/>
      <c r="AN404" s="33"/>
      <c r="AO404" s="33"/>
      <c r="AP404" s="33"/>
      <c r="AQ404" s="33"/>
      <c r="AR404" s="33"/>
      <c r="AS404" s="33"/>
      <c r="AT404" s="33"/>
      <c r="AU404" s="33"/>
      <c r="AV404" s="33"/>
      <c r="AW404" s="33"/>
      <c r="AX404" s="33"/>
      <c r="AY404" s="33"/>
      <c r="AZ404" s="33"/>
      <c r="BA404" s="33"/>
      <c r="BB404" s="33"/>
      <c r="BC404" s="33"/>
      <c r="BD404" s="33"/>
      <c r="BE404" s="33"/>
      <c r="BF404" s="33"/>
      <c r="BG404" s="33"/>
      <c r="BH404" s="33"/>
      <c r="BI404" s="33"/>
      <c r="BJ404" s="33"/>
      <c r="BK404" s="33"/>
      <c r="BL404" s="33"/>
      <c r="BM404" s="33"/>
      <c r="BN404" s="33"/>
      <c r="BO404" s="33"/>
      <c r="BP404" s="33"/>
      <c r="BQ404" s="33"/>
      <c r="BR404" s="33"/>
      <c r="BS404" s="33"/>
      <c r="BT404" s="33"/>
      <c r="BU404" s="33"/>
      <c r="BV404" s="33"/>
      <c r="BW404" s="33"/>
      <c r="BX404" s="33"/>
      <c r="BY404" s="33"/>
      <c r="BZ404" s="33"/>
      <c r="CA404" s="33"/>
      <c r="CB404" s="33"/>
      <c r="CC404" s="33"/>
      <c r="CD404" s="33"/>
      <c r="CE404" s="33"/>
      <c r="CF404" s="33"/>
      <c r="CG404" s="33"/>
      <c r="CH404" s="33"/>
      <c r="CI404" s="33"/>
      <c r="CJ404" s="33"/>
      <c r="CK404" s="33"/>
      <c r="CL404" s="33"/>
      <c r="CM404" s="33"/>
      <c r="CN404" s="33"/>
      <c r="CO404" s="33"/>
      <c r="CP404" s="33"/>
      <c r="CQ404" s="33"/>
      <c r="CR404" s="33"/>
      <c r="CS404" s="33"/>
      <c r="CT404" s="33"/>
      <c r="CU404" s="33"/>
      <c r="CV404" s="33"/>
      <c r="CW404" s="33"/>
      <c r="CX404" s="33"/>
      <c r="CY404" s="33"/>
      <c r="CZ404" s="33"/>
      <c r="DA404" s="33"/>
      <c r="DB404" s="33"/>
      <c r="DC404" s="33"/>
      <c r="DD404" s="33"/>
      <c r="DE404" s="33"/>
      <c r="DF404" s="33"/>
      <c r="DG404" s="33"/>
      <c r="DH404" s="33"/>
      <c r="DI404" s="33"/>
      <c r="DJ404" s="33"/>
      <c r="DK404" s="33"/>
      <c r="DL404" s="33"/>
      <c r="DM404" s="33"/>
      <c r="DN404" s="33"/>
      <c r="DO404" s="33"/>
      <c r="DP404" s="33"/>
      <c r="DQ404" s="33"/>
      <c r="DR404" s="33"/>
      <c r="DS404" s="33"/>
      <c r="DT404" s="33"/>
      <c r="DU404" s="33"/>
      <c r="DV404" s="33"/>
      <c r="DW404" s="33"/>
      <c r="DX404" s="33"/>
      <c r="DY404" s="33"/>
      <c r="DZ404" s="33"/>
      <c r="EA404" s="33"/>
      <c r="EB404" s="33"/>
      <c r="EC404" s="33"/>
      <c r="ED404" s="33"/>
      <c r="EE404" s="33"/>
      <c r="EF404" s="33"/>
      <c r="EG404" s="33"/>
      <c r="EH404" s="33"/>
      <c r="EI404" s="33"/>
      <c r="EJ404" s="33"/>
      <c r="EK404" s="33"/>
      <c r="EL404" s="33"/>
      <c r="EM404" s="33"/>
      <c r="EN404" s="33"/>
      <c r="EO404" s="33"/>
      <c r="EP404" s="33"/>
      <c r="EQ404" s="33"/>
      <c r="ER404" s="33"/>
      <c r="ES404" s="33"/>
      <c r="ET404" s="33"/>
      <c r="EU404" s="33"/>
      <c r="EV404" s="33"/>
      <c r="EW404" s="33"/>
      <c r="EX404" s="33"/>
      <c r="EY404" s="33"/>
      <c r="EZ404" s="33"/>
      <c r="FA404" s="33"/>
      <c r="FB404" s="33"/>
      <c r="FC404" s="33"/>
      <c r="FD404" s="33"/>
      <c r="FE404" s="33"/>
      <c r="FF404" s="33"/>
      <c r="FG404" s="33"/>
      <c r="FH404" s="33"/>
      <c r="FI404" s="33"/>
      <c r="FJ404" s="33"/>
      <c r="FK404" s="33"/>
      <c r="FL404" s="33"/>
      <c r="FM404" s="33"/>
      <c r="FN404" s="33"/>
      <c r="FO404" s="33"/>
      <c r="FP404" s="33"/>
      <c r="FQ404" s="33"/>
      <c r="FR404" s="33"/>
      <c r="FS404" s="33"/>
      <c r="FT404" s="33"/>
      <c r="FU404" s="33"/>
      <c r="FV404" s="33"/>
      <c r="FW404" s="33"/>
      <c r="FX404" s="33"/>
      <c r="FY404" s="33"/>
      <c r="FZ404" s="33"/>
      <c r="GA404" s="33"/>
      <c r="GB404" s="33"/>
      <c r="GC404" s="33"/>
      <c r="GD404" s="33"/>
      <c r="GE404" s="33"/>
      <c r="GF404" s="33"/>
      <c r="GG404" s="33"/>
      <c r="GH404" s="33"/>
      <c r="GI404" s="33"/>
      <c r="GJ404" s="33"/>
      <c r="GK404" s="33"/>
      <c r="GL404" s="33"/>
      <c r="GM404" s="33"/>
      <c r="GN404" s="33"/>
      <c r="GO404" s="33"/>
      <c r="GP404" s="33"/>
      <c r="GQ404" s="33"/>
      <c r="GR404" s="33"/>
      <c r="GS404" s="33"/>
      <c r="GT404" s="33"/>
      <c r="GU404" s="33"/>
      <c r="GV404" s="33"/>
      <c r="GW404" s="33"/>
      <c r="GX404" s="33"/>
      <c r="GY404" s="33"/>
      <c r="GZ404" s="33"/>
      <c r="HA404" s="33"/>
      <c r="HB404" s="33"/>
      <c r="HC404" s="33"/>
      <c r="HD404" s="33"/>
      <c r="HE404" s="33"/>
      <c r="HF404" s="33"/>
      <c r="HG404" s="33"/>
      <c r="HH404" s="33"/>
      <c r="HI404" s="33"/>
      <c r="HJ404" s="33"/>
      <c r="HK404" s="33"/>
      <c r="HL404" s="33"/>
      <c r="HM404" s="33"/>
      <c r="HN404" s="33"/>
      <c r="HO404" s="33"/>
      <c r="HP404" s="33"/>
      <c r="HQ404" s="33"/>
      <c r="HR404" s="33"/>
      <c r="HS404" s="33"/>
      <c r="HT404" s="33"/>
      <c r="HU404" s="33"/>
      <c r="HV404" s="33"/>
      <c r="HW404" s="33"/>
    </row>
    <row r="405" spans="1:231" ht="16.5" customHeight="1" x14ac:dyDescent="0.2">
      <c r="A405" s="7" t="s">
        <v>484</v>
      </c>
      <c r="B405" s="25"/>
      <c r="C405" s="26" t="s">
        <v>209</v>
      </c>
      <c r="D405" s="19">
        <f>SUM(D406:D408)</f>
        <v>1811.9819</v>
      </c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  <c r="AL405" s="33"/>
      <c r="AM405" s="33"/>
      <c r="AN405" s="33"/>
      <c r="AO405" s="33"/>
      <c r="AP405" s="33"/>
      <c r="AQ405" s="33"/>
      <c r="AR405" s="33"/>
      <c r="AS405" s="33"/>
      <c r="AT405" s="33"/>
      <c r="AU405" s="33"/>
      <c r="AV405" s="33"/>
      <c r="AW405" s="33"/>
      <c r="AX405" s="33"/>
      <c r="AY405" s="33"/>
      <c r="AZ405" s="33"/>
      <c r="BA405" s="33"/>
      <c r="BB405" s="33"/>
      <c r="BC405" s="33"/>
      <c r="BD405" s="33"/>
      <c r="BE405" s="33"/>
      <c r="BF405" s="33"/>
      <c r="BG405" s="33"/>
      <c r="BH405" s="33"/>
      <c r="BI405" s="33"/>
      <c r="BJ405" s="33"/>
      <c r="BK405" s="33"/>
      <c r="BL405" s="33"/>
      <c r="BM405" s="33"/>
      <c r="BN405" s="33"/>
      <c r="BO405" s="33"/>
      <c r="BP405" s="33"/>
      <c r="BQ405" s="33"/>
      <c r="BR405" s="33"/>
      <c r="BS405" s="33"/>
      <c r="BT405" s="33"/>
      <c r="BU405" s="33"/>
      <c r="BV405" s="33"/>
      <c r="BW405" s="33"/>
      <c r="BX405" s="33"/>
      <c r="BY405" s="33"/>
      <c r="BZ405" s="33"/>
      <c r="CA405" s="33"/>
      <c r="CB405" s="33"/>
      <c r="CC405" s="33"/>
      <c r="CD405" s="33"/>
      <c r="CE405" s="33"/>
      <c r="CF405" s="33"/>
      <c r="CG405" s="33"/>
      <c r="CH405" s="33"/>
      <c r="CI405" s="33"/>
      <c r="CJ405" s="33"/>
      <c r="CK405" s="33"/>
      <c r="CL405" s="33"/>
      <c r="CM405" s="33"/>
      <c r="CN405" s="33"/>
      <c r="CO405" s="33"/>
      <c r="CP405" s="33"/>
      <c r="CQ405" s="33"/>
      <c r="CR405" s="33"/>
      <c r="CS405" s="33"/>
      <c r="CT405" s="33"/>
      <c r="CU405" s="33"/>
      <c r="CV405" s="33"/>
      <c r="CW405" s="33"/>
      <c r="CX405" s="33"/>
      <c r="CY405" s="33"/>
      <c r="CZ405" s="33"/>
      <c r="DA405" s="33"/>
      <c r="DB405" s="33"/>
      <c r="DC405" s="33"/>
      <c r="DD405" s="33"/>
      <c r="DE405" s="33"/>
      <c r="DF405" s="33"/>
      <c r="DG405" s="33"/>
      <c r="DH405" s="33"/>
      <c r="DI405" s="33"/>
      <c r="DJ405" s="33"/>
      <c r="DK405" s="33"/>
      <c r="DL405" s="33"/>
      <c r="DM405" s="33"/>
      <c r="DN405" s="33"/>
      <c r="DO405" s="33"/>
      <c r="DP405" s="33"/>
      <c r="DQ405" s="33"/>
      <c r="DR405" s="33"/>
      <c r="DS405" s="33"/>
      <c r="DT405" s="33"/>
      <c r="DU405" s="33"/>
      <c r="DV405" s="33"/>
      <c r="DW405" s="33"/>
      <c r="DX405" s="33"/>
      <c r="DY405" s="33"/>
      <c r="DZ405" s="33"/>
      <c r="EA405" s="33"/>
      <c r="EB405" s="33"/>
      <c r="EC405" s="33"/>
      <c r="ED405" s="33"/>
      <c r="EE405" s="33"/>
      <c r="EF405" s="33"/>
      <c r="EG405" s="33"/>
      <c r="EH405" s="33"/>
      <c r="EI405" s="33"/>
      <c r="EJ405" s="33"/>
      <c r="EK405" s="33"/>
      <c r="EL405" s="33"/>
      <c r="EM405" s="33"/>
      <c r="EN405" s="33"/>
      <c r="EO405" s="33"/>
      <c r="EP405" s="33"/>
      <c r="EQ405" s="33"/>
      <c r="ER405" s="33"/>
      <c r="ES405" s="33"/>
      <c r="ET405" s="33"/>
      <c r="EU405" s="33"/>
      <c r="EV405" s="33"/>
      <c r="EW405" s="33"/>
      <c r="EX405" s="33"/>
      <c r="EY405" s="33"/>
      <c r="EZ405" s="33"/>
      <c r="FA405" s="33"/>
      <c r="FB405" s="33"/>
      <c r="FC405" s="33"/>
      <c r="FD405" s="33"/>
      <c r="FE405" s="33"/>
      <c r="FF405" s="33"/>
      <c r="FG405" s="33"/>
      <c r="FH405" s="33"/>
      <c r="FI405" s="33"/>
      <c r="FJ405" s="33"/>
      <c r="FK405" s="33"/>
      <c r="FL405" s="33"/>
      <c r="FM405" s="33"/>
      <c r="FN405" s="33"/>
      <c r="FO405" s="33"/>
      <c r="FP405" s="33"/>
      <c r="FQ405" s="33"/>
      <c r="FR405" s="33"/>
      <c r="FS405" s="33"/>
      <c r="FT405" s="33"/>
      <c r="FU405" s="33"/>
      <c r="FV405" s="33"/>
      <c r="FW405" s="33"/>
      <c r="FX405" s="33"/>
      <c r="FY405" s="33"/>
      <c r="FZ405" s="33"/>
      <c r="GA405" s="33"/>
      <c r="GB405" s="33"/>
      <c r="GC405" s="33"/>
      <c r="GD405" s="33"/>
      <c r="GE405" s="33"/>
      <c r="GF405" s="33"/>
      <c r="GG405" s="33"/>
      <c r="GH405" s="33"/>
      <c r="GI405" s="33"/>
      <c r="GJ405" s="33"/>
      <c r="GK405" s="33"/>
      <c r="GL405" s="33"/>
      <c r="GM405" s="33"/>
      <c r="GN405" s="33"/>
      <c r="GO405" s="33"/>
      <c r="GP405" s="33"/>
      <c r="GQ405" s="33"/>
      <c r="GR405" s="33"/>
      <c r="GS405" s="33"/>
      <c r="GT405" s="33"/>
      <c r="GU405" s="33"/>
      <c r="GV405" s="33"/>
      <c r="GW405" s="33"/>
      <c r="GX405" s="33"/>
      <c r="GY405" s="33"/>
      <c r="GZ405" s="33"/>
      <c r="HA405" s="33"/>
      <c r="HB405" s="33"/>
      <c r="HC405" s="33"/>
      <c r="HD405" s="33"/>
      <c r="HE405" s="33"/>
      <c r="HF405" s="33"/>
      <c r="HG405" s="33"/>
      <c r="HH405" s="33"/>
      <c r="HI405" s="33"/>
      <c r="HJ405" s="33"/>
      <c r="HK405" s="33"/>
      <c r="HL405" s="33"/>
      <c r="HM405" s="33"/>
      <c r="HN405" s="33"/>
      <c r="HO405" s="33"/>
      <c r="HP405" s="33"/>
      <c r="HQ405" s="33"/>
      <c r="HR405" s="33"/>
      <c r="HS405" s="33"/>
      <c r="HT405" s="33"/>
      <c r="HU405" s="33"/>
      <c r="HV405" s="33"/>
      <c r="HW405" s="33"/>
    </row>
    <row r="406" spans="1:231" ht="42.75" customHeight="1" x14ac:dyDescent="0.2">
      <c r="A406" s="7"/>
      <c r="B406" s="25" t="s">
        <v>283</v>
      </c>
      <c r="C406" s="26" t="s">
        <v>284</v>
      </c>
      <c r="D406" s="19">
        <v>1705.64067</v>
      </c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  <c r="AK406" s="33"/>
      <c r="AL406" s="33"/>
      <c r="AM406" s="33"/>
      <c r="AN406" s="33"/>
      <c r="AO406" s="33"/>
      <c r="AP406" s="33"/>
      <c r="AQ406" s="33"/>
      <c r="AR406" s="33"/>
      <c r="AS406" s="33"/>
      <c r="AT406" s="33"/>
      <c r="AU406" s="33"/>
      <c r="AV406" s="33"/>
      <c r="AW406" s="33"/>
      <c r="AX406" s="33"/>
      <c r="AY406" s="33"/>
      <c r="AZ406" s="33"/>
      <c r="BA406" s="33"/>
      <c r="BB406" s="33"/>
      <c r="BC406" s="33"/>
      <c r="BD406" s="33"/>
      <c r="BE406" s="33"/>
      <c r="BF406" s="33"/>
      <c r="BG406" s="33"/>
      <c r="BH406" s="33"/>
      <c r="BI406" s="33"/>
      <c r="BJ406" s="33"/>
      <c r="BK406" s="33"/>
      <c r="BL406" s="33"/>
      <c r="BM406" s="33"/>
      <c r="BN406" s="33"/>
      <c r="BO406" s="33"/>
      <c r="BP406" s="33"/>
      <c r="BQ406" s="33"/>
      <c r="BR406" s="33"/>
      <c r="BS406" s="33"/>
      <c r="BT406" s="33"/>
      <c r="BU406" s="33"/>
      <c r="BV406" s="33"/>
      <c r="BW406" s="33"/>
      <c r="BX406" s="33"/>
      <c r="BY406" s="33"/>
      <c r="BZ406" s="33"/>
      <c r="CA406" s="33"/>
      <c r="CB406" s="33"/>
      <c r="CC406" s="33"/>
      <c r="CD406" s="33"/>
      <c r="CE406" s="33"/>
      <c r="CF406" s="33"/>
      <c r="CG406" s="33"/>
      <c r="CH406" s="33"/>
      <c r="CI406" s="33"/>
      <c r="CJ406" s="33"/>
      <c r="CK406" s="33"/>
      <c r="CL406" s="33"/>
      <c r="CM406" s="33"/>
      <c r="CN406" s="33"/>
      <c r="CO406" s="33"/>
      <c r="CP406" s="33"/>
      <c r="CQ406" s="33"/>
      <c r="CR406" s="33"/>
      <c r="CS406" s="33"/>
      <c r="CT406" s="33"/>
      <c r="CU406" s="33"/>
      <c r="CV406" s="33"/>
      <c r="CW406" s="33"/>
      <c r="CX406" s="33"/>
      <c r="CY406" s="33"/>
      <c r="CZ406" s="33"/>
      <c r="DA406" s="33"/>
      <c r="DB406" s="33"/>
      <c r="DC406" s="33"/>
      <c r="DD406" s="33"/>
      <c r="DE406" s="33"/>
      <c r="DF406" s="33"/>
      <c r="DG406" s="33"/>
      <c r="DH406" s="33"/>
      <c r="DI406" s="33"/>
      <c r="DJ406" s="33"/>
      <c r="DK406" s="33"/>
      <c r="DL406" s="33"/>
      <c r="DM406" s="33"/>
      <c r="DN406" s="33"/>
      <c r="DO406" s="33"/>
      <c r="DP406" s="33"/>
      <c r="DQ406" s="33"/>
      <c r="DR406" s="33"/>
      <c r="DS406" s="33"/>
      <c r="DT406" s="33"/>
      <c r="DU406" s="33"/>
      <c r="DV406" s="33"/>
      <c r="DW406" s="33"/>
      <c r="DX406" s="33"/>
      <c r="DY406" s="33"/>
      <c r="DZ406" s="33"/>
      <c r="EA406" s="33"/>
      <c r="EB406" s="33"/>
      <c r="EC406" s="33"/>
      <c r="ED406" s="33"/>
      <c r="EE406" s="33"/>
      <c r="EF406" s="33"/>
      <c r="EG406" s="33"/>
      <c r="EH406" s="33"/>
      <c r="EI406" s="33"/>
      <c r="EJ406" s="33"/>
      <c r="EK406" s="33"/>
      <c r="EL406" s="33"/>
      <c r="EM406" s="33"/>
      <c r="EN406" s="33"/>
      <c r="EO406" s="33"/>
      <c r="EP406" s="33"/>
      <c r="EQ406" s="33"/>
      <c r="ER406" s="33"/>
      <c r="ES406" s="33"/>
      <c r="ET406" s="33"/>
      <c r="EU406" s="33"/>
      <c r="EV406" s="33"/>
      <c r="EW406" s="33"/>
      <c r="EX406" s="33"/>
      <c r="EY406" s="33"/>
      <c r="EZ406" s="33"/>
      <c r="FA406" s="33"/>
      <c r="FB406" s="33"/>
      <c r="FC406" s="33"/>
      <c r="FD406" s="33"/>
      <c r="FE406" s="33"/>
      <c r="FF406" s="33"/>
      <c r="FG406" s="33"/>
      <c r="FH406" s="33"/>
      <c r="FI406" s="33"/>
      <c r="FJ406" s="33"/>
      <c r="FK406" s="33"/>
      <c r="FL406" s="33"/>
      <c r="FM406" s="33"/>
      <c r="FN406" s="33"/>
      <c r="FO406" s="33"/>
      <c r="FP406" s="33"/>
      <c r="FQ406" s="33"/>
      <c r="FR406" s="33"/>
      <c r="FS406" s="33"/>
      <c r="FT406" s="33"/>
      <c r="FU406" s="33"/>
      <c r="FV406" s="33"/>
      <c r="FW406" s="33"/>
      <c r="FX406" s="33"/>
      <c r="FY406" s="33"/>
      <c r="FZ406" s="33"/>
      <c r="GA406" s="33"/>
      <c r="GB406" s="33"/>
      <c r="GC406" s="33"/>
      <c r="GD406" s="33"/>
      <c r="GE406" s="33"/>
      <c r="GF406" s="33"/>
      <c r="GG406" s="33"/>
      <c r="GH406" s="33"/>
      <c r="GI406" s="33"/>
      <c r="GJ406" s="33"/>
      <c r="GK406" s="33"/>
      <c r="GL406" s="33"/>
      <c r="GM406" s="33"/>
      <c r="GN406" s="33"/>
      <c r="GO406" s="33"/>
      <c r="GP406" s="33"/>
      <c r="GQ406" s="33"/>
      <c r="GR406" s="33"/>
      <c r="GS406" s="33"/>
      <c r="GT406" s="33"/>
      <c r="GU406" s="33"/>
      <c r="GV406" s="33"/>
      <c r="GW406" s="33"/>
      <c r="GX406" s="33"/>
      <c r="GY406" s="33"/>
      <c r="GZ406" s="33"/>
      <c r="HA406" s="33"/>
      <c r="HB406" s="33"/>
      <c r="HC406" s="33"/>
      <c r="HD406" s="33"/>
      <c r="HE406" s="33"/>
      <c r="HF406" s="33"/>
      <c r="HG406" s="33"/>
      <c r="HH406" s="33"/>
      <c r="HI406" s="33"/>
      <c r="HJ406" s="33"/>
      <c r="HK406" s="33"/>
      <c r="HL406" s="33"/>
      <c r="HM406" s="33"/>
      <c r="HN406" s="33"/>
      <c r="HO406" s="33"/>
      <c r="HP406" s="33"/>
      <c r="HQ406" s="33"/>
      <c r="HR406" s="33"/>
      <c r="HS406" s="33"/>
      <c r="HT406" s="33"/>
      <c r="HU406" s="33"/>
      <c r="HV406" s="33"/>
      <c r="HW406" s="33"/>
    </row>
    <row r="407" spans="1:231" ht="27.75" customHeight="1" x14ac:dyDescent="0.2">
      <c r="A407" s="7"/>
      <c r="B407" s="25" t="s">
        <v>285</v>
      </c>
      <c r="C407" s="26" t="s">
        <v>286</v>
      </c>
      <c r="D407" s="19">
        <v>104.65918000000001</v>
      </c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3"/>
      <c r="AK407" s="33"/>
      <c r="AL407" s="33"/>
      <c r="AM407" s="33"/>
      <c r="AN407" s="33"/>
      <c r="AO407" s="33"/>
      <c r="AP407" s="33"/>
      <c r="AQ407" s="33"/>
      <c r="AR407" s="33"/>
      <c r="AS407" s="33"/>
      <c r="AT407" s="33"/>
      <c r="AU407" s="33"/>
      <c r="AV407" s="33"/>
      <c r="AW407" s="33"/>
      <c r="AX407" s="33"/>
      <c r="AY407" s="33"/>
      <c r="AZ407" s="33"/>
      <c r="BA407" s="33"/>
      <c r="BB407" s="33"/>
      <c r="BC407" s="33"/>
      <c r="BD407" s="33"/>
      <c r="BE407" s="33"/>
      <c r="BF407" s="33"/>
      <c r="BG407" s="33"/>
      <c r="BH407" s="33"/>
      <c r="BI407" s="33"/>
      <c r="BJ407" s="33"/>
      <c r="BK407" s="33"/>
      <c r="BL407" s="33"/>
      <c r="BM407" s="33"/>
      <c r="BN407" s="33"/>
      <c r="BO407" s="33"/>
      <c r="BP407" s="33"/>
      <c r="BQ407" s="33"/>
      <c r="BR407" s="33"/>
      <c r="BS407" s="33"/>
      <c r="BT407" s="33"/>
      <c r="BU407" s="33"/>
      <c r="BV407" s="33"/>
      <c r="BW407" s="33"/>
      <c r="BX407" s="33"/>
      <c r="BY407" s="33"/>
      <c r="BZ407" s="33"/>
      <c r="CA407" s="33"/>
      <c r="CB407" s="33"/>
      <c r="CC407" s="33"/>
      <c r="CD407" s="33"/>
      <c r="CE407" s="33"/>
      <c r="CF407" s="33"/>
      <c r="CG407" s="33"/>
      <c r="CH407" s="33"/>
      <c r="CI407" s="33"/>
      <c r="CJ407" s="33"/>
      <c r="CK407" s="33"/>
      <c r="CL407" s="33"/>
      <c r="CM407" s="33"/>
      <c r="CN407" s="33"/>
      <c r="CO407" s="33"/>
      <c r="CP407" s="33"/>
      <c r="CQ407" s="33"/>
      <c r="CR407" s="33"/>
      <c r="CS407" s="33"/>
      <c r="CT407" s="33"/>
      <c r="CU407" s="33"/>
      <c r="CV407" s="33"/>
      <c r="CW407" s="33"/>
      <c r="CX407" s="33"/>
      <c r="CY407" s="33"/>
      <c r="CZ407" s="33"/>
      <c r="DA407" s="33"/>
      <c r="DB407" s="33"/>
      <c r="DC407" s="33"/>
      <c r="DD407" s="33"/>
      <c r="DE407" s="33"/>
      <c r="DF407" s="33"/>
      <c r="DG407" s="33"/>
      <c r="DH407" s="33"/>
      <c r="DI407" s="33"/>
      <c r="DJ407" s="33"/>
      <c r="DK407" s="33"/>
      <c r="DL407" s="33"/>
      <c r="DM407" s="33"/>
      <c r="DN407" s="33"/>
      <c r="DO407" s="33"/>
      <c r="DP407" s="33"/>
      <c r="DQ407" s="33"/>
      <c r="DR407" s="33"/>
      <c r="DS407" s="33"/>
      <c r="DT407" s="33"/>
      <c r="DU407" s="33"/>
      <c r="DV407" s="33"/>
      <c r="DW407" s="33"/>
      <c r="DX407" s="33"/>
      <c r="DY407" s="33"/>
      <c r="DZ407" s="33"/>
      <c r="EA407" s="33"/>
      <c r="EB407" s="33"/>
      <c r="EC407" s="33"/>
      <c r="ED407" s="33"/>
      <c r="EE407" s="33"/>
      <c r="EF407" s="33"/>
      <c r="EG407" s="33"/>
      <c r="EH407" s="33"/>
      <c r="EI407" s="33"/>
      <c r="EJ407" s="33"/>
      <c r="EK407" s="33"/>
      <c r="EL407" s="33"/>
      <c r="EM407" s="33"/>
      <c r="EN407" s="33"/>
      <c r="EO407" s="33"/>
      <c r="EP407" s="33"/>
      <c r="EQ407" s="33"/>
      <c r="ER407" s="33"/>
      <c r="ES407" s="33"/>
      <c r="ET407" s="33"/>
      <c r="EU407" s="33"/>
      <c r="EV407" s="33"/>
      <c r="EW407" s="33"/>
      <c r="EX407" s="33"/>
      <c r="EY407" s="33"/>
      <c r="EZ407" s="33"/>
      <c r="FA407" s="33"/>
      <c r="FB407" s="33"/>
      <c r="FC407" s="33"/>
      <c r="FD407" s="33"/>
      <c r="FE407" s="33"/>
      <c r="FF407" s="33"/>
      <c r="FG407" s="33"/>
      <c r="FH407" s="33"/>
      <c r="FI407" s="33"/>
      <c r="FJ407" s="33"/>
      <c r="FK407" s="33"/>
      <c r="FL407" s="33"/>
      <c r="FM407" s="33"/>
      <c r="FN407" s="33"/>
      <c r="FO407" s="33"/>
      <c r="FP407" s="33"/>
      <c r="FQ407" s="33"/>
      <c r="FR407" s="33"/>
      <c r="FS407" s="33"/>
      <c r="FT407" s="33"/>
      <c r="FU407" s="33"/>
      <c r="FV407" s="33"/>
      <c r="FW407" s="33"/>
      <c r="FX407" s="33"/>
      <c r="FY407" s="33"/>
      <c r="FZ407" s="33"/>
      <c r="GA407" s="33"/>
      <c r="GB407" s="33"/>
      <c r="GC407" s="33"/>
      <c r="GD407" s="33"/>
      <c r="GE407" s="33"/>
      <c r="GF407" s="33"/>
      <c r="GG407" s="33"/>
      <c r="GH407" s="33"/>
      <c r="GI407" s="33"/>
      <c r="GJ407" s="33"/>
      <c r="GK407" s="33"/>
      <c r="GL407" s="33"/>
      <c r="GM407" s="33"/>
      <c r="GN407" s="33"/>
      <c r="GO407" s="33"/>
      <c r="GP407" s="33"/>
      <c r="GQ407" s="33"/>
      <c r="GR407" s="33"/>
      <c r="GS407" s="33"/>
      <c r="GT407" s="33"/>
      <c r="GU407" s="33"/>
      <c r="GV407" s="33"/>
      <c r="GW407" s="33"/>
      <c r="GX407" s="33"/>
      <c r="GY407" s="33"/>
      <c r="GZ407" s="33"/>
      <c r="HA407" s="33"/>
      <c r="HB407" s="33"/>
      <c r="HC407" s="33"/>
      <c r="HD407" s="33"/>
      <c r="HE407" s="33"/>
      <c r="HF407" s="33"/>
      <c r="HG407" s="33"/>
      <c r="HH407" s="33"/>
      <c r="HI407" s="33"/>
      <c r="HJ407" s="33"/>
      <c r="HK407" s="33"/>
      <c r="HL407" s="33"/>
      <c r="HM407" s="33"/>
      <c r="HN407" s="33"/>
      <c r="HO407" s="33"/>
      <c r="HP407" s="33"/>
      <c r="HQ407" s="33"/>
      <c r="HR407" s="33"/>
      <c r="HS407" s="33"/>
      <c r="HT407" s="33"/>
      <c r="HU407" s="33"/>
      <c r="HV407" s="33"/>
      <c r="HW407" s="33"/>
    </row>
    <row r="408" spans="1:231" ht="17.25" customHeight="1" x14ac:dyDescent="0.2">
      <c r="A408" s="7"/>
      <c r="B408" s="25" t="s">
        <v>293</v>
      </c>
      <c r="C408" s="26" t="s">
        <v>294</v>
      </c>
      <c r="D408" s="19">
        <v>1.68205</v>
      </c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  <c r="AJ408" s="33"/>
      <c r="AK408" s="33"/>
      <c r="AL408" s="33"/>
      <c r="AM408" s="33"/>
      <c r="AN408" s="33"/>
      <c r="AO408" s="33"/>
      <c r="AP408" s="33"/>
      <c r="AQ408" s="33"/>
      <c r="AR408" s="33"/>
      <c r="AS408" s="33"/>
      <c r="AT408" s="33"/>
      <c r="AU408" s="33"/>
      <c r="AV408" s="33"/>
      <c r="AW408" s="33"/>
      <c r="AX408" s="33"/>
      <c r="AY408" s="33"/>
      <c r="AZ408" s="33"/>
      <c r="BA408" s="33"/>
      <c r="BB408" s="33"/>
      <c r="BC408" s="33"/>
      <c r="BD408" s="33"/>
      <c r="BE408" s="33"/>
      <c r="BF408" s="33"/>
      <c r="BG408" s="33"/>
      <c r="BH408" s="33"/>
      <c r="BI408" s="33"/>
      <c r="BJ408" s="33"/>
      <c r="BK408" s="33"/>
      <c r="BL408" s="33"/>
      <c r="BM408" s="33"/>
      <c r="BN408" s="33"/>
      <c r="BO408" s="33"/>
      <c r="BP408" s="33"/>
      <c r="BQ408" s="33"/>
      <c r="BR408" s="33"/>
      <c r="BS408" s="33"/>
      <c r="BT408" s="33"/>
      <c r="BU408" s="33"/>
      <c r="BV408" s="33"/>
      <c r="BW408" s="33"/>
      <c r="BX408" s="33"/>
      <c r="BY408" s="33"/>
      <c r="BZ408" s="33"/>
      <c r="CA408" s="33"/>
      <c r="CB408" s="33"/>
      <c r="CC408" s="33"/>
      <c r="CD408" s="33"/>
      <c r="CE408" s="33"/>
      <c r="CF408" s="33"/>
      <c r="CG408" s="33"/>
      <c r="CH408" s="33"/>
      <c r="CI408" s="33"/>
      <c r="CJ408" s="33"/>
      <c r="CK408" s="33"/>
      <c r="CL408" s="33"/>
      <c r="CM408" s="33"/>
      <c r="CN408" s="33"/>
      <c r="CO408" s="33"/>
      <c r="CP408" s="33"/>
      <c r="CQ408" s="33"/>
      <c r="CR408" s="33"/>
      <c r="CS408" s="33"/>
      <c r="CT408" s="33"/>
      <c r="CU408" s="33"/>
      <c r="CV408" s="33"/>
      <c r="CW408" s="33"/>
      <c r="CX408" s="33"/>
      <c r="CY408" s="33"/>
      <c r="CZ408" s="33"/>
      <c r="DA408" s="33"/>
      <c r="DB408" s="33"/>
      <c r="DC408" s="33"/>
      <c r="DD408" s="33"/>
      <c r="DE408" s="33"/>
      <c r="DF408" s="33"/>
      <c r="DG408" s="33"/>
      <c r="DH408" s="33"/>
      <c r="DI408" s="33"/>
      <c r="DJ408" s="33"/>
      <c r="DK408" s="33"/>
      <c r="DL408" s="33"/>
      <c r="DM408" s="33"/>
      <c r="DN408" s="33"/>
      <c r="DO408" s="33"/>
      <c r="DP408" s="33"/>
      <c r="DQ408" s="33"/>
      <c r="DR408" s="33"/>
      <c r="DS408" s="33"/>
      <c r="DT408" s="33"/>
      <c r="DU408" s="33"/>
      <c r="DV408" s="33"/>
      <c r="DW408" s="33"/>
      <c r="DX408" s="33"/>
      <c r="DY408" s="33"/>
      <c r="DZ408" s="33"/>
      <c r="EA408" s="33"/>
      <c r="EB408" s="33"/>
      <c r="EC408" s="33"/>
      <c r="ED408" s="33"/>
      <c r="EE408" s="33"/>
      <c r="EF408" s="33"/>
      <c r="EG408" s="33"/>
      <c r="EH408" s="33"/>
      <c r="EI408" s="33"/>
      <c r="EJ408" s="33"/>
      <c r="EK408" s="33"/>
      <c r="EL408" s="33"/>
      <c r="EM408" s="33"/>
      <c r="EN408" s="33"/>
      <c r="EO408" s="33"/>
      <c r="EP408" s="33"/>
      <c r="EQ408" s="33"/>
      <c r="ER408" s="33"/>
      <c r="ES408" s="33"/>
      <c r="ET408" s="33"/>
      <c r="EU408" s="33"/>
      <c r="EV408" s="33"/>
      <c r="EW408" s="33"/>
      <c r="EX408" s="33"/>
      <c r="EY408" s="33"/>
      <c r="EZ408" s="33"/>
      <c r="FA408" s="33"/>
      <c r="FB408" s="33"/>
      <c r="FC408" s="33"/>
      <c r="FD408" s="33"/>
      <c r="FE408" s="33"/>
      <c r="FF408" s="33"/>
      <c r="FG408" s="33"/>
      <c r="FH408" s="33"/>
      <c r="FI408" s="33"/>
      <c r="FJ408" s="33"/>
      <c r="FK408" s="33"/>
      <c r="FL408" s="33"/>
      <c r="FM408" s="33"/>
      <c r="FN408" s="33"/>
      <c r="FO408" s="33"/>
      <c r="FP408" s="33"/>
      <c r="FQ408" s="33"/>
      <c r="FR408" s="33"/>
      <c r="FS408" s="33"/>
      <c r="FT408" s="33"/>
      <c r="FU408" s="33"/>
      <c r="FV408" s="33"/>
      <c r="FW408" s="33"/>
      <c r="FX408" s="33"/>
      <c r="FY408" s="33"/>
      <c r="FZ408" s="33"/>
      <c r="GA408" s="33"/>
      <c r="GB408" s="33"/>
      <c r="GC408" s="33"/>
      <c r="GD408" s="33"/>
      <c r="GE408" s="33"/>
      <c r="GF408" s="33"/>
      <c r="GG408" s="33"/>
      <c r="GH408" s="33"/>
      <c r="GI408" s="33"/>
      <c r="GJ408" s="33"/>
      <c r="GK408" s="33"/>
      <c r="GL408" s="33"/>
      <c r="GM408" s="33"/>
      <c r="GN408" s="33"/>
      <c r="GO408" s="33"/>
      <c r="GP408" s="33"/>
      <c r="GQ408" s="33"/>
      <c r="GR408" s="33"/>
      <c r="GS408" s="33"/>
      <c r="GT408" s="33"/>
      <c r="GU408" s="33"/>
      <c r="GV408" s="33"/>
      <c r="GW408" s="33"/>
      <c r="GX408" s="33"/>
      <c r="GY408" s="33"/>
      <c r="GZ408" s="33"/>
      <c r="HA408" s="33"/>
      <c r="HB408" s="33"/>
      <c r="HC408" s="33"/>
      <c r="HD408" s="33"/>
      <c r="HE408" s="33"/>
      <c r="HF408" s="33"/>
      <c r="HG408" s="33"/>
      <c r="HH408" s="33"/>
      <c r="HI408" s="33"/>
      <c r="HJ408" s="33"/>
      <c r="HK408" s="33"/>
      <c r="HL408" s="33"/>
      <c r="HM408" s="33"/>
      <c r="HN408" s="33"/>
      <c r="HO408" s="33"/>
      <c r="HP408" s="33"/>
      <c r="HQ408" s="33"/>
      <c r="HR408" s="33"/>
      <c r="HS408" s="33"/>
      <c r="HT408" s="33"/>
      <c r="HU408" s="33"/>
      <c r="HV408" s="33"/>
      <c r="HW408" s="33"/>
    </row>
    <row r="409" spans="1:231" ht="27" customHeight="1" x14ac:dyDescent="0.2">
      <c r="A409" s="7" t="s">
        <v>485</v>
      </c>
      <c r="B409" s="25"/>
      <c r="C409" s="26" t="s">
        <v>210</v>
      </c>
      <c r="D409" s="19">
        <f>D410</f>
        <v>504.24266999999998</v>
      </c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  <c r="FJ409" s="24"/>
      <c r="FK409" s="24"/>
      <c r="FL409" s="24"/>
      <c r="FM409" s="24"/>
      <c r="FN409" s="24"/>
      <c r="FO409" s="24"/>
      <c r="FP409" s="24"/>
      <c r="FQ409" s="24"/>
      <c r="FR409" s="24"/>
      <c r="FS409" s="24"/>
      <c r="FT409" s="24"/>
      <c r="FU409" s="24"/>
      <c r="FV409" s="24"/>
      <c r="FW409" s="24"/>
      <c r="FX409" s="24"/>
      <c r="FY409" s="24"/>
      <c r="FZ409" s="24"/>
      <c r="GA409" s="24"/>
      <c r="GB409" s="24"/>
      <c r="GC409" s="24"/>
      <c r="GD409" s="24"/>
      <c r="GE409" s="24"/>
      <c r="GF409" s="24"/>
      <c r="GG409" s="24"/>
      <c r="GH409" s="24"/>
      <c r="GI409" s="24"/>
      <c r="GJ409" s="24"/>
      <c r="GK409" s="24"/>
      <c r="GL409" s="24"/>
      <c r="GM409" s="24"/>
      <c r="GN409" s="24"/>
      <c r="GO409" s="24"/>
      <c r="GP409" s="24"/>
      <c r="GQ409" s="24"/>
      <c r="GR409" s="24"/>
      <c r="GS409" s="24"/>
      <c r="GT409" s="24"/>
      <c r="GU409" s="24"/>
      <c r="GV409" s="24"/>
      <c r="GW409" s="24"/>
      <c r="GX409" s="24"/>
      <c r="GY409" s="24"/>
      <c r="GZ409" s="24"/>
      <c r="HA409" s="24"/>
      <c r="HB409" s="24"/>
      <c r="HC409" s="24"/>
      <c r="HD409" s="24"/>
      <c r="HE409" s="24"/>
      <c r="HF409" s="24"/>
      <c r="HG409" s="24"/>
      <c r="HH409" s="24"/>
      <c r="HI409" s="24"/>
      <c r="HJ409" s="24"/>
      <c r="HK409" s="24"/>
      <c r="HL409" s="24"/>
      <c r="HM409" s="24"/>
      <c r="HN409" s="24"/>
      <c r="HO409" s="24"/>
      <c r="HP409" s="24"/>
      <c r="HQ409" s="24"/>
      <c r="HR409" s="24"/>
      <c r="HS409" s="24"/>
      <c r="HT409" s="24"/>
      <c r="HU409" s="24"/>
      <c r="HV409" s="24"/>
      <c r="HW409" s="24"/>
    </row>
    <row r="410" spans="1:231" ht="27" customHeight="1" x14ac:dyDescent="0.2">
      <c r="A410" s="37"/>
      <c r="B410" s="25" t="s">
        <v>285</v>
      </c>
      <c r="C410" s="26" t="s">
        <v>286</v>
      </c>
      <c r="D410" s="19">
        <v>504.24266999999998</v>
      </c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  <c r="FJ410" s="24"/>
      <c r="FK410" s="24"/>
      <c r="FL410" s="24"/>
      <c r="FM410" s="24"/>
      <c r="FN410" s="24"/>
      <c r="FO410" s="24"/>
      <c r="FP410" s="24"/>
      <c r="FQ410" s="24"/>
      <c r="FR410" s="24"/>
      <c r="FS410" s="24"/>
      <c r="FT410" s="24"/>
      <c r="FU410" s="24"/>
      <c r="FV410" s="24"/>
      <c r="FW410" s="24"/>
      <c r="FX410" s="24"/>
      <c r="FY410" s="24"/>
      <c r="FZ410" s="24"/>
      <c r="GA410" s="24"/>
      <c r="GB410" s="24"/>
      <c r="GC410" s="24"/>
      <c r="GD410" s="24"/>
      <c r="GE410" s="24"/>
      <c r="GF410" s="24"/>
      <c r="GG410" s="24"/>
      <c r="GH410" s="24"/>
      <c r="GI410" s="24"/>
      <c r="GJ410" s="24"/>
      <c r="GK410" s="24"/>
      <c r="GL410" s="24"/>
      <c r="GM410" s="24"/>
      <c r="GN410" s="24"/>
      <c r="GO410" s="24"/>
      <c r="GP410" s="24"/>
      <c r="GQ410" s="24"/>
      <c r="GR410" s="24"/>
      <c r="GS410" s="24"/>
      <c r="GT410" s="24"/>
      <c r="GU410" s="24"/>
      <c r="GV410" s="24"/>
      <c r="GW410" s="24"/>
      <c r="GX410" s="24"/>
      <c r="GY410" s="24"/>
      <c r="GZ410" s="24"/>
      <c r="HA410" s="24"/>
      <c r="HB410" s="24"/>
      <c r="HC410" s="24"/>
      <c r="HD410" s="24"/>
      <c r="HE410" s="24"/>
      <c r="HF410" s="24"/>
      <c r="HG410" s="24"/>
      <c r="HH410" s="24"/>
      <c r="HI410" s="24"/>
      <c r="HJ410" s="24"/>
      <c r="HK410" s="24"/>
      <c r="HL410" s="24"/>
      <c r="HM410" s="24"/>
      <c r="HN410" s="24"/>
      <c r="HO410" s="24"/>
      <c r="HP410" s="24"/>
      <c r="HQ410" s="24"/>
      <c r="HR410" s="24"/>
      <c r="HS410" s="24"/>
      <c r="HT410" s="24"/>
      <c r="HU410" s="24"/>
      <c r="HV410" s="24"/>
      <c r="HW410" s="24"/>
    </row>
    <row r="411" spans="1:231" ht="15.75" customHeight="1" x14ac:dyDescent="0.2">
      <c r="A411" s="37" t="s">
        <v>486</v>
      </c>
      <c r="B411" s="25"/>
      <c r="C411" s="26" t="s">
        <v>211</v>
      </c>
      <c r="D411" s="19">
        <f>D412</f>
        <v>313.52837</v>
      </c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  <c r="FJ411" s="24"/>
      <c r="FK411" s="24"/>
      <c r="FL411" s="24"/>
      <c r="FM411" s="24"/>
      <c r="FN411" s="24"/>
      <c r="FO411" s="24"/>
      <c r="FP411" s="24"/>
      <c r="FQ411" s="24"/>
      <c r="FR411" s="24"/>
      <c r="FS411" s="24"/>
      <c r="FT411" s="24"/>
      <c r="FU411" s="24"/>
      <c r="FV411" s="24"/>
      <c r="FW411" s="24"/>
      <c r="FX411" s="24"/>
      <c r="FY411" s="24"/>
      <c r="FZ411" s="24"/>
      <c r="GA411" s="24"/>
      <c r="GB411" s="24"/>
      <c r="GC411" s="24"/>
      <c r="GD411" s="24"/>
      <c r="GE411" s="24"/>
      <c r="GF411" s="24"/>
      <c r="GG411" s="24"/>
      <c r="GH411" s="24"/>
      <c r="GI411" s="24"/>
      <c r="GJ411" s="24"/>
      <c r="GK411" s="24"/>
      <c r="GL411" s="24"/>
      <c r="GM411" s="24"/>
      <c r="GN411" s="24"/>
      <c r="GO411" s="24"/>
      <c r="GP411" s="24"/>
      <c r="GQ411" s="24"/>
      <c r="GR411" s="24"/>
      <c r="GS411" s="24"/>
      <c r="GT411" s="24"/>
      <c r="GU411" s="24"/>
      <c r="GV411" s="24"/>
      <c r="GW411" s="24"/>
      <c r="GX411" s="24"/>
      <c r="GY411" s="24"/>
      <c r="GZ411" s="24"/>
      <c r="HA411" s="24"/>
      <c r="HB411" s="24"/>
      <c r="HC411" s="24"/>
      <c r="HD411" s="24"/>
      <c r="HE411" s="24"/>
      <c r="HF411" s="24"/>
      <c r="HG411" s="24"/>
      <c r="HH411" s="24"/>
      <c r="HI411" s="24"/>
      <c r="HJ411" s="24"/>
      <c r="HK411" s="24"/>
      <c r="HL411" s="24"/>
      <c r="HM411" s="24"/>
      <c r="HN411" s="24"/>
      <c r="HO411" s="24"/>
      <c r="HP411" s="24"/>
      <c r="HQ411" s="24"/>
      <c r="HR411" s="24"/>
      <c r="HS411" s="24"/>
      <c r="HT411" s="24"/>
      <c r="HU411" s="24"/>
      <c r="HV411" s="24"/>
      <c r="HW411" s="24"/>
    </row>
    <row r="412" spans="1:231" ht="27" customHeight="1" x14ac:dyDescent="0.2">
      <c r="A412" s="37"/>
      <c r="B412" s="25" t="s">
        <v>285</v>
      </c>
      <c r="C412" s="26" t="s">
        <v>286</v>
      </c>
      <c r="D412" s="19">
        <v>313.52837</v>
      </c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  <c r="FJ412" s="24"/>
      <c r="FK412" s="24"/>
      <c r="FL412" s="24"/>
      <c r="FM412" s="24"/>
      <c r="FN412" s="24"/>
      <c r="FO412" s="24"/>
      <c r="FP412" s="24"/>
      <c r="FQ412" s="24"/>
      <c r="FR412" s="24"/>
      <c r="FS412" s="24"/>
      <c r="FT412" s="24"/>
      <c r="FU412" s="24"/>
      <c r="FV412" s="24"/>
      <c r="FW412" s="24"/>
      <c r="FX412" s="24"/>
      <c r="FY412" s="24"/>
      <c r="FZ412" s="24"/>
      <c r="GA412" s="24"/>
      <c r="GB412" s="24"/>
      <c r="GC412" s="24"/>
      <c r="GD412" s="24"/>
      <c r="GE412" s="24"/>
      <c r="GF412" s="24"/>
      <c r="GG412" s="24"/>
      <c r="GH412" s="24"/>
      <c r="GI412" s="24"/>
      <c r="GJ412" s="24"/>
      <c r="GK412" s="24"/>
      <c r="GL412" s="24"/>
      <c r="GM412" s="24"/>
      <c r="GN412" s="24"/>
      <c r="GO412" s="24"/>
      <c r="GP412" s="24"/>
      <c r="GQ412" s="24"/>
      <c r="GR412" s="24"/>
      <c r="GS412" s="24"/>
      <c r="GT412" s="24"/>
      <c r="GU412" s="24"/>
      <c r="GV412" s="24"/>
      <c r="GW412" s="24"/>
      <c r="GX412" s="24"/>
      <c r="GY412" s="24"/>
      <c r="GZ412" s="24"/>
      <c r="HA412" s="24"/>
      <c r="HB412" s="24"/>
      <c r="HC412" s="24"/>
      <c r="HD412" s="24"/>
      <c r="HE412" s="24"/>
      <c r="HF412" s="24"/>
      <c r="HG412" s="24"/>
      <c r="HH412" s="24"/>
      <c r="HI412" s="24"/>
      <c r="HJ412" s="24"/>
      <c r="HK412" s="24"/>
      <c r="HL412" s="24"/>
      <c r="HM412" s="24"/>
      <c r="HN412" s="24"/>
      <c r="HO412" s="24"/>
      <c r="HP412" s="24"/>
      <c r="HQ412" s="24"/>
      <c r="HR412" s="24"/>
      <c r="HS412" s="24"/>
      <c r="HT412" s="24"/>
      <c r="HU412" s="24"/>
      <c r="HV412" s="24"/>
      <c r="HW412" s="24"/>
    </row>
    <row r="413" spans="1:231" ht="15.75" customHeight="1" x14ac:dyDescent="0.2">
      <c r="A413" s="77"/>
      <c r="B413" s="11"/>
      <c r="C413" s="78" t="s">
        <v>215</v>
      </c>
      <c r="D413" s="79">
        <f>D9+D87+D118+D152+D184+D221+D234+D256+D299+D322+D333+D348+D372</f>
        <v>761178.33762999985</v>
      </c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  <c r="AA413" s="80"/>
      <c r="AB413" s="80"/>
      <c r="AC413" s="80"/>
      <c r="AD413" s="80"/>
      <c r="AE413" s="80"/>
      <c r="AF413" s="80"/>
      <c r="AG413" s="80"/>
      <c r="AH413" s="80"/>
      <c r="AI413" s="80"/>
      <c r="AJ413" s="80"/>
      <c r="AK413" s="80"/>
      <c r="AL413" s="80"/>
      <c r="AM413" s="80"/>
      <c r="AN413" s="80"/>
      <c r="AO413" s="80"/>
      <c r="AP413" s="80"/>
      <c r="AQ413" s="80"/>
      <c r="AR413" s="80"/>
      <c r="AS413" s="80"/>
      <c r="AT413" s="80"/>
      <c r="AU413" s="80"/>
      <c r="AV413" s="80"/>
      <c r="AW413" s="80"/>
      <c r="AX413" s="80"/>
      <c r="AY413" s="80"/>
      <c r="AZ413" s="80"/>
      <c r="BA413" s="80"/>
      <c r="BB413" s="80"/>
      <c r="BC413" s="80"/>
      <c r="BD413" s="80"/>
      <c r="BE413" s="80"/>
      <c r="BF413" s="80"/>
      <c r="BG413" s="80"/>
      <c r="BH413" s="80"/>
      <c r="BI413" s="80"/>
      <c r="BJ413" s="80"/>
      <c r="BK413" s="80"/>
      <c r="BL413" s="80"/>
      <c r="BM413" s="80"/>
      <c r="BN413" s="80"/>
      <c r="BO413" s="80"/>
      <c r="BP413" s="80"/>
      <c r="BQ413" s="80"/>
      <c r="BR413" s="80"/>
      <c r="BS413" s="80"/>
      <c r="BT413" s="80"/>
      <c r="BU413" s="80"/>
      <c r="BV413" s="80"/>
      <c r="BW413" s="80"/>
      <c r="BX413" s="80"/>
      <c r="BY413" s="80"/>
      <c r="BZ413" s="80"/>
      <c r="CA413" s="80"/>
      <c r="CB413" s="80"/>
      <c r="CC413" s="80"/>
      <c r="CD413" s="80"/>
      <c r="CE413" s="80"/>
      <c r="CF413" s="80"/>
      <c r="CG413" s="80"/>
      <c r="CH413" s="80"/>
      <c r="CI413" s="80"/>
      <c r="CJ413" s="80"/>
      <c r="CK413" s="80"/>
      <c r="CL413" s="80"/>
      <c r="CM413" s="80"/>
      <c r="CN413" s="80"/>
      <c r="CO413" s="80"/>
      <c r="CP413" s="80"/>
      <c r="CQ413" s="80"/>
      <c r="CR413" s="80"/>
      <c r="CS413" s="80"/>
      <c r="CT413" s="80"/>
      <c r="CU413" s="80"/>
      <c r="CV413" s="80"/>
      <c r="CW413" s="80"/>
      <c r="CX413" s="80"/>
      <c r="CY413" s="80"/>
      <c r="CZ413" s="80"/>
      <c r="DA413" s="80"/>
      <c r="DB413" s="80"/>
      <c r="DC413" s="80"/>
      <c r="DD413" s="80"/>
      <c r="DE413" s="80"/>
      <c r="DF413" s="80"/>
      <c r="DG413" s="80"/>
      <c r="DH413" s="80"/>
      <c r="DI413" s="80"/>
      <c r="DJ413" s="80"/>
      <c r="DK413" s="80"/>
      <c r="DL413" s="80"/>
      <c r="DM413" s="80"/>
      <c r="DN413" s="80"/>
      <c r="DO413" s="80"/>
      <c r="DP413" s="80"/>
      <c r="DQ413" s="80"/>
      <c r="DR413" s="80"/>
      <c r="DS413" s="80"/>
      <c r="DT413" s="80"/>
      <c r="DU413" s="80"/>
      <c r="DV413" s="80"/>
      <c r="DW413" s="80"/>
      <c r="DX413" s="80"/>
      <c r="DY413" s="80"/>
      <c r="DZ413" s="80"/>
      <c r="EA413" s="80"/>
      <c r="EB413" s="80"/>
      <c r="EC413" s="80"/>
      <c r="ED413" s="80"/>
      <c r="EE413" s="80"/>
      <c r="EF413" s="80"/>
      <c r="EG413" s="80"/>
      <c r="EH413" s="80"/>
      <c r="EI413" s="80"/>
      <c r="EJ413" s="80"/>
      <c r="EK413" s="80"/>
      <c r="EL413" s="80"/>
      <c r="EM413" s="80"/>
      <c r="EN413" s="80"/>
      <c r="EO413" s="80"/>
      <c r="EP413" s="80"/>
      <c r="EQ413" s="80"/>
      <c r="ER413" s="80"/>
      <c r="ES413" s="80"/>
      <c r="ET413" s="80"/>
      <c r="EU413" s="80"/>
      <c r="EV413" s="80"/>
      <c r="EW413" s="80"/>
      <c r="EX413" s="80"/>
      <c r="EY413" s="80"/>
      <c r="EZ413" s="80"/>
      <c r="FA413" s="80"/>
      <c r="FB413" s="80"/>
      <c r="FC413" s="80"/>
      <c r="FD413" s="80"/>
      <c r="FE413" s="80"/>
      <c r="FF413" s="80"/>
      <c r="FG413" s="80"/>
      <c r="FH413" s="80"/>
      <c r="FI413" s="80"/>
      <c r="FJ413" s="80"/>
      <c r="FK413" s="80"/>
      <c r="FL413" s="80"/>
      <c r="FM413" s="80"/>
      <c r="FN413" s="80"/>
      <c r="FO413" s="80"/>
      <c r="FP413" s="80"/>
      <c r="FQ413" s="80"/>
      <c r="FR413" s="80"/>
      <c r="FS413" s="80"/>
      <c r="FT413" s="80"/>
      <c r="FU413" s="80"/>
      <c r="FV413" s="80"/>
      <c r="FW413" s="80"/>
      <c r="FX413" s="80"/>
      <c r="FY413" s="80"/>
      <c r="FZ413" s="80"/>
      <c r="GA413" s="80"/>
      <c r="GB413" s="80"/>
      <c r="GC413" s="80"/>
      <c r="GD413" s="80"/>
      <c r="GE413" s="80"/>
      <c r="GF413" s="80"/>
      <c r="GG413" s="80"/>
      <c r="GH413" s="80"/>
      <c r="GI413" s="80"/>
      <c r="GJ413" s="80"/>
      <c r="GK413" s="80"/>
      <c r="GL413" s="80"/>
      <c r="GM413" s="80"/>
      <c r="GN413" s="80"/>
      <c r="GO413" s="80"/>
      <c r="GP413" s="80"/>
      <c r="GQ413" s="80"/>
      <c r="GR413" s="80"/>
      <c r="GS413" s="80"/>
      <c r="GT413" s="80"/>
      <c r="GU413" s="80"/>
      <c r="GV413" s="80"/>
      <c r="GW413" s="80"/>
      <c r="GX413" s="80"/>
      <c r="GY413" s="80"/>
      <c r="GZ413" s="80"/>
      <c r="HA413" s="80"/>
      <c r="HB413" s="80"/>
      <c r="HC413" s="80"/>
      <c r="HD413" s="80"/>
      <c r="HE413" s="80"/>
      <c r="HF413" s="80"/>
      <c r="HG413" s="80"/>
      <c r="HH413" s="80"/>
      <c r="HI413" s="80"/>
      <c r="HJ413" s="80"/>
      <c r="HK413" s="80"/>
      <c r="HL413" s="80"/>
      <c r="HM413" s="80"/>
      <c r="HN413" s="80"/>
      <c r="HO413" s="80"/>
      <c r="HP413" s="80"/>
      <c r="HQ413" s="80"/>
      <c r="HR413" s="80"/>
      <c r="HS413" s="80"/>
      <c r="HT413" s="80"/>
      <c r="HU413" s="80"/>
      <c r="HV413" s="80"/>
      <c r="HW413" s="80"/>
    </row>
    <row r="414" spans="1:231" ht="15" x14ac:dyDescent="0.2">
      <c r="A414" s="82"/>
      <c r="B414" s="83"/>
      <c r="C414" s="84"/>
      <c r="D414" s="84"/>
      <c r="E414" s="84"/>
      <c r="F414" s="84"/>
      <c r="G414" s="84"/>
      <c r="H414" s="84"/>
      <c r="I414" s="84"/>
      <c r="J414" s="84"/>
      <c r="K414" s="84"/>
      <c r="L414" s="84"/>
      <c r="M414" s="84"/>
      <c r="N414" s="84"/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84"/>
      <c r="Z414" s="84"/>
      <c r="AA414" s="84"/>
      <c r="AB414" s="84"/>
      <c r="AC414" s="84"/>
      <c r="AD414" s="84"/>
      <c r="AE414" s="84"/>
      <c r="AF414" s="84"/>
      <c r="AG414" s="84"/>
      <c r="AH414" s="84"/>
      <c r="AI414" s="84"/>
      <c r="AJ414" s="84"/>
      <c r="AK414" s="84"/>
      <c r="AL414" s="84"/>
      <c r="AM414" s="84"/>
      <c r="AN414" s="84"/>
      <c r="AO414" s="84"/>
      <c r="AP414" s="84"/>
      <c r="AQ414" s="84"/>
      <c r="AR414" s="84"/>
      <c r="AS414" s="84"/>
      <c r="AT414" s="84"/>
      <c r="AU414" s="84"/>
      <c r="AV414" s="84"/>
      <c r="AW414" s="84"/>
      <c r="AX414" s="84"/>
      <c r="AY414" s="84"/>
      <c r="AZ414" s="84"/>
      <c r="BA414" s="84"/>
      <c r="BB414" s="84"/>
      <c r="BC414" s="84"/>
      <c r="BD414" s="84"/>
      <c r="BE414" s="84"/>
      <c r="BF414" s="84"/>
      <c r="BG414" s="84"/>
      <c r="BH414" s="84"/>
      <c r="BI414" s="84"/>
      <c r="BJ414" s="84"/>
      <c r="BK414" s="84"/>
      <c r="BL414" s="84"/>
      <c r="BM414" s="84"/>
      <c r="BN414" s="84"/>
      <c r="BO414" s="84"/>
      <c r="BP414" s="84"/>
      <c r="BQ414" s="84"/>
      <c r="BR414" s="84"/>
      <c r="BS414" s="84"/>
      <c r="BT414" s="84"/>
      <c r="BU414" s="84"/>
      <c r="BV414" s="84"/>
      <c r="BW414" s="84"/>
      <c r="BX414" s="84"/>
      <c r="BY414" s="84"/>
      <c r="BZ414" s="84"/>
      <c r="CA414" s="84"/>
      <c r="CB414" s="84"/>
      <c r="CC414" s="84"/>
      <c r="CD414" s="84"/>
      <c r="CE414" s="84"/>
      <c r="CF414" s="84"/>
      <c r="CG414" s="84"/>
      <c r="CH414" s="84"/>
      <c r="CI414" s="84"/>
      <c r="CJ414" s="84"/>
      <c r="CK414" s="84"/>
      <c r="CL414" s="84"/>
      <c r="CM414" s="84"/>
      <c r="CN414" s="84"/>
      <c r="CO414" s="84"/>
      <c r="CP414" s="84"/>
      <c r="CQ414" s="84"/>
      <c r="CR414" s="84"/>
      <c r="CS414" s="84"/>
      <c r="CT414" s="84"/>
      <c r="CU414" s="84"/>
      <c r="CV414" s="84"/>
      <c r="CW414" s="84"/>
      <c r="CX414" s="84"/>
      <c r="CY414" s="84"/>
      <c r="CZ414" s="84"/>
      <c r="DA414" s="84"/>
      <c r="DB414" s="84"/>
      <c r="DC414" s="84"/>
      <c r="DD414" s="84"/>
      <c r="DE414" s="84"/>
      <c r="DF414" s="84"/>
      <c r="DG414" s="84"/>
      <c r="DH414" s="84"/>
      <c r="DI414" s="84"/>
      <c r="DJ414" s="84"/>
      <c r="DK414" s="84"/>
      <c r="DL414" s="84"/>
      <c r="DM414" s="84"/>
      <c r="DN414" s="84"/>
      <c r="DO414" s="84"/>
      <c r="DP414" s="84"/>
      <c r="DQ414" s="84"/>
      <c r="DR414" s="84"/>
      <c r="DS414" s="84"/>
      <c r="DT414" s="84"/>
      <c r="DU414" s="84"/>
      <c r="DV414" s="84"/>
      <c r="DW414" s="84"/>
      <c r="DX414" s="84"/>
      <c r="DY414" s="84"/>
      <c r="DZ414" s="84"/>
      <c r="EA414" s="84"/>
      <c r="EB414" s="84"/>
      <c r="EC414" s="84"/>
      <c r="ED414" s="84"/>
      <c r="EE414" s="84"/>
      <c r="EF414" s="84"/>
      <c r="EG414" s="84"/>
      <c r="EH414" s="84"/>
      <c r="EI414" s="84"/>
      <c r="EJ414" s="84"/>
      <c r="EK414" s="84"/>
      <c r="EL414" s="84"/>
      <c r="EM414" s="84"/>
      <c r="EN414" s="84"/>
      <c r="EO414" s="84"/>
      <c r="EP414" s="84"/>
      <c r="EQ414" s="84"/>
      <c r="ER414" s="84"/>
      <c r="ES414" s="84"/>
      <c r="ET414" s="84"/>
      <c r="EU414" s="84"/>
      <c r="EV414" s="84"/>
      <c r="EW414" s="84"/>
      <c r="EX414" s="84"/>
      <c r="EY414" s="84"/>
      <c r="EZ414" s="84"/>
      <c r="FA414" s="84"/>
      <c r="FB414" s="84"/>
      <c r="FC414" s="84"/>
      <c r="FD414" s="84"/>
      <c r="FE414" s="84"/>
      <c r="FF414" s="84"/>
      <c r="FG414" s="84"/>
      <c r="FH414" s="84"/>
      <c r="FI414" s="84"/>
      <c r="FJ414" s="84"/>
      <c r="FK414" s="84"/>
      <c r="FL414" s="84"/>
      <c r="FM414" s="84"/>
      <c r="FN414" s="84"/>
      <c r="FO414" s="84"/>
      <c r="FP414" s="84"/>
      <c r="FQ414" s="84"/>
      <c r="FR414" s="84"/>
      <c r="FS414" s="84"/>
      <c r="FT414" s="84"/>
      <c r="FU414" s="84"/>
      <c r="FV414" s="84"/>
      <c r="FW414" s="84"/>
      <c r="FX414" s="84"/>
      <c r="FY414" s="84"/>
      <c r="FZ414" s="84"/>
      <c r="GA414" s="84"/>
      <c r="GB414" s="84"/>
      <c r="GC414" s="84"/>
      <c r="GD414" s="84"/>
      <c r="GE414" s="84"/>
      <c r="GF414" s="84"/>
      <c r="GG414" s="84"/>
      <c r="GH414" s="84"/>
      <c r="GI414" s="84"/>
      <c r="GJ414" s="84"/>
      <c r="GK414" s="84"/>
      <c r="GL414" s="84"/>
      <c r="GM414" s="84"/>
      <c r="GN414" s="84"/>
      <c r="GO414" s="84"/>
      <c r="GP414" s="84"/>
      <c r="GQ414" s="84"/>
      <c r="GR414" s="84"/>
      <c r="GS414" s="84"/>
      <c r="GT414" s="84"/>
      <c r="GU414" s="84"/>
      <c r="GV414" s="84"/>
      <c r="GW414" s="84"/>
      <c r="GX414" s="84"/>
      <c r="GY414" s="84"/>
      <c r="GZ414" s="84"/>
      <c r="HA414" s="84"/>
      <c r="HB414" s="84"/>
      <c r="HC414" s="84"/>
      <c r="HD414" s="84"/>
      <c r="HE414" s="84"/>
      <c r="HF414" s="84"/>
      <c r="HG414" s="84"/>
      <c r="HH414" s="84"/>
      <c r="HI414" s="84"/>
      <c r="HJ414" s="84"/>
      <c r="HK414" s="84"/>
      <c r="HL414" s="84"/>
      <c r="HM414" s="84"/>
      <c r="HN414" s="84"/>
      <c r="HO414" s="84"/>
      <c r="HP414" s="84"/>
      <c r="HQ414" s="84"/>
      <c r="HR414" s="84"/>
      <c r="HS414" s="84"/>
      <c r="HT414" s="84"/>
      <c r="HU414" s="84"/>
      <c r="HV414" s="84"/>
      <c r="HW414" s="84"/>
    </row>
    <row r="415" spans="1:231" ht="15" x14ac:dyDescent="0.2">
      <c r="A415" s="81"/>
      <c r="B415" s="83"/>
      <c r="C415" s="84"/>
      <c r="D415" s="84"/>
      <c r="E415" s="84"/>
      <c r="F415" s="84"/>
      <c r="G415" s="84"/>
      <c r="H415" s="84"/>
      <c r="I415" s="84"/>
      <c r="J415" s="84"/>
      <c r="K415" s="84"/>
      <c r="L415" s="84"/>
      <c r="M415" s="84"/>
      <c r="N415" s="84"/>
      <c r="O415" s="84"/>
      <c r="P415" s="84"/>
      <c r="Q415" s="84"/>
      <c r="R415" s="84"/>
      <c r="S415" s="84"/>
      <c r="T415" s="84"/>
      <c r="U415" s="84"/>
      <c r="V415" s="84"/>
      <c r="W415" s="84"/>
      <c r="X415" s="84"/>
      <c r="Y415" s="84"/>
      <c r="Z415" s="84"/>
      <c r="AA415" s="84"/>
      <c r="AB415" s="84"/>
      <c r="AC415" s="84"/>
      <c r="AD415" s="84"/>
      <c r="AE415" s="84"/>
      <c r="AF415" s="84"/>
      <c r="AG415" s="84"/>
      <c r="AH415" s="84"/>
      <c r="AI415" s="84"/>
      <c r="AJ415" s="84"/>
      <c r="AK415" s="84"/>
      <c r="AL415" s="84"/>
      <c r="AM415" s="84"/>
      <c r="AN415" s="84"/>
      <c r="AO415" s="84"/>
      <c r="AP415" s="84"/>
      <c r="AQ415" s="84"/>
      <c r="AR415" s="84"/>
      <c r="AS415" s="84"/>
      <c r="AT415" s="84"/>
      <c r="AU415" s="84"/>
      <c r="AV415" s="84"/>
      <c r="AW415" s="84"/>
      <c r="AX415" s="84"/>
      <c r="AY415" s="84"/>
      <c r="AZ415" s="84"/>
      <c r="BA415" s="84"/>
      <c r="BB415" s="84"/>
      <c r="BC415" s="84"/>
      <c r="BD415" s="84"/>
      <c r="BE415" s="84"/>
      <c r="BF415" s="84"/>
      <c r="BG415" s="84"/>
      <c r="BH415" s="84"/>
      <c r="BI415" s="84"/>
      <c r="BJ415" s="84"/>
      <c r="BK415" s="84"/>
      <c r="BL415" s="84"/>
      <c r="BM415" s="84"/>
      <c r="BN415" s="84"/>
      <c r="BO415" s="84"/>
      <c r="BP415" s="84"/>
      <c r="BQ415" s="84"/>
      <c r="BR415" s="84"/>
      <c r="BS415" s="84"/>
      <c r="BT415" s="84"/>
      <c r="BU415" s="84"/>
      <c r="BV415" s="84"/>
      <c r="BW415" s="84"/>
      <c r="BX415" s="84"/>
      <c r="BY415" s="84"/>
      <c r="BZ415" s="84"/>
      <c r="CA415" s="84"/>
      <c r="CB415" s="84"/>
      <c r="CC415" s="84"/>
      <c r="CD415" s="84"/>
      <c r="CE415" s="84"/>
      <c r="CF415" s="84"/>
      <c r="CG415" s="84"/>
      <c r="CH415" s="84"/>
      <c r="CI415" s="84"/>
      <c r="CJ415" s="84"/>
      <c r="CK415" s="84"/>
      <c r="CL415" s="84"/>
      <c r="CM415" s="84"/>
      <c r="CN415" s="84"/>
      <c r="CO415" s="84"/>
      <c r="CP415" s="84"/>
      <c r="CQ415" s="84"/>
      <c r="CR415" s="84"/>
      <c r="CS415" s="84"/>
      <c r="CT415" s="84"/>
      <c r="CU415" s="84"/>
      <c r="CV415" s="84"/>
      <c r="CW415" s="84"/>
      <c r="CX415" s="84"/>
      <c r="CY415" s="84"/>
      <c r="CZ415" s="84"/>
      <c r="DA415" s="84"/>
      <c r="DB415" s="84"/>
      <c r="DC415" s="84"/>
      <c r="DD415" s="84"/>
      <c r="DE415" s="84"/>
      <c r="DF415" s="84"/>
      <c r="DG415" s="84"/>
      <c r="DH415" s="84"/>
      <c r="DI415" s="84"/>
      <c r="DJ415" s="84"/>
      <c r="DK415" s="84"/>
      <c r="DL415" s="84"/>
      <c r="DM415" s="84"/>
      <c r="DN415" s="84"/>
      <c r="DO415" s="84"/>
      <c r="DP415" s="84"/>
      <c r="DQ415" s="84"/>
      <c r="DR415" s="84"/>
      <c r="DS415" s="84"/>
      <c r="DT415" s="84"/>
      <c r="DU415" s="84"/>
      <c r="DV415" s="84"/>
      <c r="DW415" s="84"/>
      <c r="DX415" s="84"/>
      <c r="DY415" s="84"/>
      <c r="DZ415" s="84"/>
      <c r="EA415" s="84"/>
      <c r="EB415" s="84"/>
      <c r="EC415" s="84"/>
      <c r="ED415" s="84"/>
      <c r="EE415" s="84"/>
      <c r="EF415" s="84"/>
      <c r="EG415" s="84"/>
      <c r="EH415" s="84"/>
      <c r="EI415" s="84"/>
      <c r="EJ415" s="84"/>
      <c r="EK415" s="84"/>
      <c r="EL415" s="84"/>
      <c r="EM415" s="84"/>
      <c r="EN415" s="84"/>
      <c r="EO415" s="84"/>
      <c r="EP415" s="84"/>
      <c r="EQ415" s="84"/>
      <c r="ER415" s="84"/>
      <c r="ES415" s="84"/>
      <c r="ET415" s="84"/>
      <c r="EU415" s="84"/>
      <c r="EV415" s="84"/>
      <c r="EW415" s="84"/>
      <c r="EX415" s="84"/>
      <c r="EY415" s="84"/>
      <c r="EZ415" s="84"/>
      <c r="FA415" s="84"/>
      <c r="FB415" s="84"/>
      <c r="FC415" s="84"/>
      <c r="FD415" s="84"/>
      <c r="FE415" s="84"/>
      <c r="FF415" s="84"/>
      <c r="FG415" s="84"/>
      <c r="FH415" s="84"/>
      <c r="FI415" s="84"/>
      <c r="FJ415" s="84"/>
      <c r="FK415" s="84"/>
      <c r="FL415" s="84"/>
      <c r="FM415" s="84"/>
      <c r="FN415" s="84"/>
      <c r="FO415" s="84"/>
      <c r="FP415" s="84"/>
      <c r="FQ415" s="84"/>
      <c r="FR415" s="84"/>
      <c r="FS415" s="84"/>
      <c r="FT415" s="84"/>
      <c r="FU415" s="84"/>
      <c r="FV415" s="84"/>
      <c r="FW415" s="84"/>
      <c r="FX415" s="84"/>
      <c r="FY415" s="84"/>
      <c r="FZ415" s="84"/>
      <c r="GA415" s="84"/>
      <c r="GB415" s="84"/>
      <c r="GC415" s="84"/>
      <c r="GD415" s="84"/>
      <c r="GE415" s="84"/>
      <c r="GF415" s="84"/>
      <c r="GG415" s="84"/>
      <c r="GH415" s="84"/>
      <c r="GI415" s="84"/>
      <c r="GJ415" s="84"/>
      <c r="GK415" s="84"/>
      <c r="GL415" s="84"/>
      <c r="GM415" s="84"/>
      <c r="GN415" s="84"/>
      <c r="GO415" s="84"/>
      <c r="GP415" s="84"/>
      <c r="GQ415" s="84"/>
      <c r="GR415" s="84"/>
      <c r="GS415" s="84"/>
      <c r="GT415" s="84"/>
      <c r="GU415" s="84"/>
      <c r="GV415" s="84"/>
      <c r="GW415" s="84"/>
      <c r="GX415" s="84"/>
      <c r="GY415" s="84"/>
      <c r="GZ415" s="84"/>
      <c r="HA415" s="84"/>
      <c r="HB415" s="84"/>
      <c r="HC415" s="84"/>
      <c r="HD415" s="84"/>
      <c r="HE415" s="84"/>
      <c r="HF415" s="84"/>
      <c r="HG415" s="84"/>
      <c r="HH415" s="84"/>
      <c r="HI415" s="84"/>
      <c r="HJ415" s="84"/>
      <c r="HK415" s="84"/>
      <c r="HL415" s="84"/>
      <c r="HM415" s="84"/>
      <c r="HN415" s="84"/>
      <c r="HO415" s="84"/>
      <c r="HP415" s="84"/>
      <c r="HQ415" s="84"/>
      <c r="HR415" s="84"/>
      <c r="HS415" s="84"/>
      <c r="HT415" s="84"/>
      <c r="HU415" s="84"/>
      <c r="HV415" s="84"/>
      <c r="HW415" s="84"/>
    </row>
    <row r="416" spans="1:231" ht="15" x14ac:dyDescent="0.2">
      <c r="A416" s="81"/>
      <c r="B416" s="83"/>
      <c r="C416" s="84"/>
      <c r="D416" s="84"/>
      <c r="E416" s="84"/>
      <c r="F416" s="84"/>
      <c r="G416" s="84"/>
      <c r="H416" s="84"/>
      <c r="I416" s="84"/>
      <c r="J416" s="84"/>
      <c r="K416" s="84"/>
      <c r="L416" s="84"/>
      <c r="M416" s="84"/>
      <c r="N416" s="84"/>
      <c r="O416" s="84"/>
      <c r="P416" s="84"/>
      <c r="Q416" s="84"/>
      <c r="R416" s="84"/>
      <c r="S416" s="84"/>
      <c r="T416" s="84"/>
      <c r="U416" s="84"/>
      <c r="V416" s="84"/>
      <c r="W416" s="84"/>
      <c r="X416" s="84"/>
      <c r="Y416" s="84"/>
      <c r="Z416" s="84"/>
      <c r="AA416" s="84"/>
      <c r="AB416" s="84"/>
      <c r="AC416" s="84"/>
      <c r="AD416" s="84"/>
      <c r="AE416" s="84"/>
      <c r="AF416" s="84"/>
      <c r="AG416" s="84"/>
      <c r="AH416" s="84"/>
      <c r="AI416" s="84"/>
      <c r="AJ416" s="84"/>
      <c r="AK416" s="84"/>
      <c r="AL416" s="84"/>
      <c r="AM416" s="84"/>
      <c r="AN416" s="84"/>
      <c r="AO416" s="84"/>
      <c r="AP416" s="84"/>
      <c r="AQ416" s="84"/>
      <c r="AR416" s="84"/>
      <c r="AS416" s="84"/>
      <c r="AT416" s="84"/>
      <c r="AU416" s="84"/>
      <c r="AV416" s="84"/>
      <c r="AW416" s="84"/>
      <c r="AX416" s="84"/>
      <c r="AY416" s="84"/>
      <c r="AZ416" s="84"/>
      <c r="BA416" s="84"/>
      <c r="BB416" s="84"/>
      <c r="BC416" s="84"/>
      <c r="BD416" s="84"/>
      <c r="BE416" s="84"/>
      <c r="BF416" s="84"/>
      <c r="BG416" s="84"/>
      <c r="BH416" s="84"/>
      <c r="BI416" s="84"/>
      <c r="BJ416" s="84"/>
      <c r="BK416" s="84"/>
      <c r="BL416" s="84"/>
      <c r="BM416" s="84"/>
      <c r="BN416" s="84"/>
      <c r="BO416" s="84"/>
      <c r="BP416" s="84"/>
      <c r="BQ416" s="84"/>
      <c r="BR416" s="84"/>
      <c r="BS416" s="84"/>
      <c r="BT416" s="84"/>
      <c r="BU416" s="84"/>
      <c r="BV416" s="84"/>
      <c r="BW416" s="84"/>
      <c r="BX416" s="84"/>
      <c r="BY416" s="84"/>
      <c r="BZ416" s="84"/>
      <c r="CA416" s="84"/>
      <c r="CB416" s="84"/>
      <c r="CC416" s="84"/>
      <c r="CD416" s="84"/>
      <c r="CE416" s="84"/>
      <c r="CF416" s="84"/>
      <c r="CG416" s="84"/>
      <c r="CH416" s="84"/>
      <c r="CI416" s="84"/>
      <c r="CJ416" s="84"/>
      <c r="CK416" s="84"/>
      <c r="CL416" s="84"/>
      <c r="CM416" s="84"/>
      <c r="CN416" s="84"/>
      <c r="CO416" s="84"/>
      <c r="CP416" s="84"/>
      <c r="CQ416" s="84"/>
      <c r="CR416" s="84"/>
      <c r="CS416" s="84"/>
      <c r="CT416" s="84"/>
      <c r="CU416" s="84"/>
      <c r="CV416" s="84"/>
      <c r="CW416" s="84"/>
      <c r="CX416" s="84"/>
      <c r="CY416" s="84"/>
      <c r="CZ416" s="84"/>
      <c r="DA416" s="84"/>
      <c r="DB416" s="84"/>
      <c r="DC416" s="84"/>
      <c r="DD416" s="84"/>
      <c r="DE416" s="84"/>
      <c r="DF416" s="84"/>
      <c r="DG416" s="84"/>
      <c r="DH416" s="84"/>
      <c r="DI416" s="84"/>
      <c r="DJ416" s="84"/>
      <c r="DK416" s="84"/>
      <c r="DL416" s="84"/>
      <c r="DM416" s="84"/>
      <c r="DN416" s="84"/>
      <c r="DO416" s="84"/>
      <c r="DP416" s="84"/>
      <c r="DQ416" s="84"/>
      <c r="DR416" s="84"/>
      <c r="DS416" s="84"/>
      <c r="DT416" s="84"/>
      <c r="DU416" s="84"/>
      <c r="DV416" s="84"/>
      <c r="DW416" s="84"/>
      <c r="DX416" s="84"/>
      <c r="DY416" s="84"/>
      <c r="DZ416" s="84"/>
      <c r="EA416" s="84"/>
      <c r="EB416" s="84"/>
      <c r="EC416" s="84"/>
      <c r="ED416" s="84"/>
      <c r="EE416" s="84"/>
      <c r="EF416" s="84"/>
      <c r="EG416" s="84"/>
      <c r="EH416" s="84"/>
      <c r="EI416" s="84"/>
      <c r="EJ416" s="84"/>
      <c r="EK416" s="84"/>
      <c r="EL416" s="84"/>
      <c r="EM416" s="84"/>
      <c r="EN416" s="84"/>
      <c r="EO416" s="84"/>
      <c r="EP416" s="84"/>
      <c r="EQ416" s="84"/>
      <c r="ER416" s="84"/>
      <c r="ES416" s="84"/>
      <c r="ET416" s="84"/>
      <c r="EU416" s="84"/>
      <c r="EV416" s="84"/>
      <c r="EW416" s="84"/>
      <c r="EX416" s="84"/>
      <c r="EY416" s="84"/>
      <c r="EZ416" s="84"/>
      <c r="FA416" s="84"/>
      <c r="FB416" s="84"/>
      <c r="FC416" s="84"/>
      <c r="FD416" s="84"/>
      <c r="FE416" s="84"/>
      <c r="FF416" s="84"/>
      <c r="FG416" s="84"/>
      <c r="FH416" s="84"/>
      <c r="FI416" s="84"/>
      <c r="FJ416" s="84"/>
      <c r="FK416" s="84"/>
      <c r="FL416" s="84"/>
      <c r="FM416" s="84"/>
      <c r="FN416" s="84"/>
      <c r="FO416" s="84"/>
      <c r="FP416" s="84"/>
      <c r="FQ416" s="84"/>
      <c r="FR416" s="84"/>
      <c r="FS416" s="84"/>
      <c r="FT416" s="84"/>
      <c r="FU416" s="84"/>
      <c r="FV416" s="84"/>
      <c r="FW416" s="84"/>
      <c r="FX416" s="84"/>
      <c r="FY416" s="84"/>
      <c r="FZ416" s="84"/>
      <c r="GA416" s="84"/>
      <c r="GB416" s="84"/>
      <c r="GC416" s="84"/>
      <c r="GD416" s="84"/>
      <c r="GE416" s="84"/>
      <c r="GF416" s="84"/>
      <c r="GG416" s="84"/>
      <c r="GH416" s="84"/>
      <c r="GI416" s="84"/>
      <c r="GJ416" s="84"/>
      <c r="GK416" s="84"/>
      <c r="GL416" s="84"/>
      <c r="GM416" s="84"/>
      <c r="GN416" s="84"/>
      <c r="GO416" s="84"/>
      <c r="GP416" s="84"/>
      <c r="GQ416" s="84"/>
      <c r="GR416" s="84"/>
      <c r="GS416" s="84"/>
      <c r="GT416" s="84"/>
      <c r="GU416" s="84"/>
      <c r="GV416" s="84"/>
      <c r="GW416" s="84"/>
      <c r="GX416" s="84"/>
      <c r="GY416" s="84"/>
      <c r="GZ416" s="84"/>
      <c r="HA416" s="84"/>
      <c r="HB416" s="84"/>
      <c r="HC416" s="84"/>
      <c r="HD416" s="84"/>
      <c r="HE416" s="84"/>
      <c r="HF416" s="84"/>
      <c r="HG416" s="84"/>
      <c r="HH416" s="84"/>
      <c r="HI416" s="84"/>
      <c r="HJ416" s="84"/>
      <c r="HK416" s="84"/>
      <c r="HL416" s="84"/>
      <c r="HM416" s="84"/>
      <c r="HN416" s="84"/>
      <c r="HO416" s="84"/>
      <c r="HP416" s="84"/>
      <c r="HQ416" s="84"/>
      <c r="HR416" s="84"/>
      <c r="HS416" s="84"/>
      <c r="HT416" s="84"/>
      <c r="HU416" s="84"/>
      <c r="HV416" s="84"/>
      <c r="HW416" s="84"/>
    </row>
    <row r="417" spans="1:231" x14ac:dyDescent="0.2">
      <c r="A417" s="85"/>
      <c r="B417" s="83"/>
      <c r="C417" s="84"/>
      <c r="D417" s="84"/>
      <c r="E417" s="84"/>
      <c r="F417" s="84"/>
      <c r="G417" s="84"/>
      <c r="H417" s="84"/>
      <c r="I417" s="84"/>
      <c r="J417" s="84"/>
      <c r="K417" s="84"/>
      <c r="L417" s="84"/>
      <c r="M417" s="84"/>
      <c r="N417" s="84"/>
      <c r="O417" s="84"/>
      <c r="P417" s="84"/>
      <c r="Q417" s="84"/>
      <c r="R417" s="84"/>
      <c r="S417" s="84"/>
      <c r="T417" s="84"/>
      <c r="U417" s="84"/>
      <c r="V417" s="84"/>
      <c r="W417" s="84"/>
      <c r="X417" s="84"/>
      <c r="Y417" s="84"/>
      <c r="Z417" s="84"/>
      <c r="AA417" s="84"/>
      <c r="AB417" s="84"/>
      <c r="AC417" s="84"/>
      <c r="AD417" s="84"/>
      <c r="AE417" s="84"/>
      <c r="AF417" s="84"/>
      <c r="AG417" s="84"/>
      <c r="AH417" s="84"/>
      <c r="AI417" s="84"/>
      <c r="AJ417" s="84"/>
      <c r="AK417" s="84"/>
      <c r="AL417" s="84"/>
      <c r="AM417" s="84"/>
      <c r="AN417" s="84"/>
      <c r="AO417" s="84"/>
      <c r="AP417" s="84"/>
      <c r="AQ417" s="84"/>
      <c r="AR417" s="84"/>
      <c r="AS417" s="84"/>
      <c r="AT417" s="84"/>
      <c r="AU417" s="84"/>
      <c r="AV417" s="84"/>
      <c r="AW417" s="84"/>
      <c r="AX417" s="84"/>
      <c r="AY417" s="84"/>
      <c r="AZ417" s="84"/>
      <c r="BA417" s="84"/>
      <c r="BB417" s="84"/>
      <c r="BC417" s="84"/>
      <c r="BD417" s="84"/>
      <c r="BE417" s="84"/>
      <c r="BF417" s="84"/>
      <c r="BG417" s="84"/>
      <c r="BH417" s="84"/>
      <c r="BI417" s="84"/>
      <c r="BJ417" s="84"/>
      <c r="BK417" s="84"/>
      <c r="BL417" s="84"/>
      <c r="BM417" s="84"/>
      <c r="BN417" s="84"/>
      <c r="BO417" s="84"/>
      <c r="BP417" s="84"/>
      <c r="BQ417" s="84"/>
      <c r="BR417" s="84"/>
      <c r="BS417" s="84"/>
      <c r="BT417" s="84"/>
      <c r="BU417" s="84"/>
      <c r="BV417" s="84"/>
      <c r="BW417" s="84"/>
      <c r="BX417" s="84"/>
      <c r="BY417" s="84"/>
      <c r="BZ417" s="84"/>
      <c r="CA417" s="84"/>
      <c r="CB417" s="84"/>
      <c r="CC417" s="84"/>
      <c r="CD417" s="84"/>
      <c r="CE417" s="84"/>
      <c r="CF417" s="84"/>
      <c r="CG417" s="84"/>
      <c r="CH417" s="84"/>
      <c r="CI417" s="84"/>
      <c r="CJ417" s="84"/>
      <c r="CK417" s="84"/>
      <c r="CL417" s="84"/>
      <c r="CM417" s="84"/>
      <c r="CN417" s="84"/>
      <c r="CO417" s="84"/>
      <c r="CP417" s="84"/>
      <c r="CQ417" s="84"/>
      <c r="CR417" s="84"/>
      <c r="CS417" s="84"/>
      <c r="CT417" s="84"/>
      <c r="CU417" s="84"/>
      <c r="CV417" s="84"/>
      <c r="CW417" s="84"/>
      <c r="CX417" s="84"/>
      <c r="CY417" s="84"/>
      <c r="CZ417" s="84"/>
      <c r="DA417" s="84"/>
      <c r="DB417" s="84"/>
      <c r="DC417" s="84"/>
      <c r="DD417" s="84"/>
      <c r="DE417" s="84"/>
      <c r="DF417" s="84"/>
      <c r="DG417" s="84"/>
      <c r="DH417" s="84"/>
      <c r="DI417" s="84"/>
      <c r="DJ417" s="84"/>
      <c r="DK417" s="84"/>
      <c r="DL417" s="84"/>
      <c r="DM417" s="84"/>
      <c r="DN417" s="84"/>
      <c r="DO417" s="84"/>
      <c r="DP417" s="84"/>
      <c r="DQ417" s="84"/>
      <c r="DR417" s="84"/>
      <c r="DS417" s="84"/>
      <c r="DT417" s="84"/>
      <c r="DU417" s="84"/>
      <c r="DV417" s="84"/>
      <c r="DW417" s="84"/>
      <c r="DX417" s="84"/>
      <c r="DY417" s="84"/>
      <c r="DZ417" s="84"/>
      <c r="EA417" s="84"/>
      <c r="EB417" s="84"/>
      <c r="EC417" s="84"/>
      <c r="ED417" s="84"/>
      <c r="EE417" s="84"/>
      <c r="EF417" s="84"/>
      <c r="EG417" s="84"/>
      <c r="EH417" s="84"/>
      <c r="EI417" s="84"/>
      <c r="EJ417" s="84"/>
      <c r="EK417" s="84"/>
      <c r="EL417" s="84"/>
      <c r="EM417" s="84"/>
      <c r="EN417" s="84"/>
      <c r="EO417" s="84"/>
      <c r="EP417" s="84"/>
      <c r="EQ417" s="84"/>
      <c r="ER417" s="84"/>
      <c r="ES417" s="84"/>
      <c r="ET417" s="84"/>
      <c r="EU417" s="84"/>
      <c r="EV417" s="84"/>
      <c r="EW417" s="84"/>
      <c r="EX417" s="84"/>
      <c r="EY417" s="84"/>
      <c r="EZ417" s="84"/>
      <c r="FA417" s="84"/>
      <c r="FB417" s="84"/>
      <c r="FC417" s="84"/>
      <c r="FD417" s="84"/>
      <c r="FE417" s="84"/>
      <c r="FF417" s="84"/>
      <c r="FG417" s="84"/>
      <c r="FH417" s="84"/>
      <c r="FI417" s="84"/>
      <c r="FJ417" s="84"/>
      <c r="FK417" s="84"/>
      <c r="FL417" s="84"/>
      <c r="FM417" s="84"/>
      <c r="FN417" s="84"/>
      <c r="FO417" s="84"/>
      <c r="FP417" s="84"/>
      <c r="FQ417" s="84"/>
      <c r="FR417" s="84"/>
      <c r="FS417" s="84"/>
      <c r="FT417" s="84"/>
      <c r="FU417" s="84"/>
      <c r="FV417" s="84"/>
      <c r="FW417" s="84"/>
      <c r="FX417" s="84"/>
      <c r="FY417" s="84"/>
      <c r="FZ417" s="84"/>
      <c r="GA417" s="84"/>
      <c r="GB417" s="84"/>
      <c r="GC417" s="84"/>
      <c r="GD417" s="84"/>
      <c r="GE417" s="84"/>
      <c r="GF417" s="84"/>
      <c r="GG417" s="84"/>
      <c r="GH417" s="84"/>
      <c r="GI417" s="84"/>
      <c r="GJ417" s="84"/>
      <c r="GK417" s="84"/>
      <c r="GL417" s="84"/>
      <c r="GM417" s="84"/>
      <c r="GN417" s="84"/>
      <c r="GO417" s="84"/>
      <c r="GP417" s="84"/>
      <c r="GQ417" s="84"/>
      <c r="GR417" s="84"/>
      <c r="GS417" s="84"/>
      <c r="GT417" s="84"/>
      <c r="GU417" s="84"/>
      <c r="GV417" s="84"/>
      <c r="GW417" s="84"/>
      <c r="GX417" s="84"/>
      <c r="GY417" s="84"/>
      <c r="GZ417" s="84"/>
      <c r="HA417" s="84"/>
      <c r="HB417" s="84"/>
      <c r="HC417" s="84"/>
      <c r="HD417" s="84"/>
      <c r="HE417" s="84"/>
      <c r="HF417" s="84"/>
      <c r="HG417" s="84"/>
      <c r="HH417" s="84"/>
      <c r="HI417" s="84"/>
      <c r="HJ417" s="84"/>
      <c r="HK417" s="84"/>
      <c r="HL417" s="84"/>
      <c r="HM417" s="84"/>
      <c r="HN417" s="84"/>
      <c r="HO417" s="84"/>
      <c r="HP417" s="84"/>
      <c r="HQ417" s="84"/>
      <c r="HR417" s="84"/>
      <c r="HS417" s="84"/>
      <c r="HT417" s="84"/>
      <c r="HU417" s="84"/>
      <c r="HV417" s="84"/>
      <c r="HW417" s="84"/>
    </row>
    <row r="418" spans="1:231" x14ac:dyDescent="0.2">
      <c r="A418" s="85"/>
      <c r="B418" s="83"/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84"/>
      <c r="Z418" s="84"/>
      <c r="AA418" s="84"/>
      <c r="AB418" s="84"/>
      <c r="AC418" s="84"/>
      <c r="AD418" s="84"/>
      <c r="AE418" s="84"/>
      <c r="AF418" s="84"/>
      <c r="AG418" s="84"/>
      <c r="AH418" s="84"/>
      <c r="AI418" s="84"/>
      <c r="AJ418" s="84"/>
      <c r="AK418" s="84"/>
      <c r="AL418" s="84"/>
      <c r="AM418" s="84"/>
      <c r="AN418" s="84"/>
      <c r="AO418" s="84"/>
      <c r="AP418" s="84"/>
      <c r="AQ418" s="84"/>
      <c r="AR418" s="84"/>
      <c r="AS418" s="84"/>
      <c r="AT418" s="84"/>
      <c r="AU418" s="84"/>
      <c r="AV418" s="84"/>
      <c r="AW418" s="84"/>
      <c r="AX418" s="84"/>
      <c r="AY418" s="84"/>
      <c r="AZ418" s="84"/>
      <c r="BA418" s="84"/>
      <c r="BB418" s="84"/>
      <c r="BC418" s="84"/>
      <c r="BD418" s="84"/>
      <c r="BE418" s="84"/>
      <c r="BF418" s="84"/>
      <c r="BG418" s="84"/>
      <c r="BH418" s="84"/>
      <c r="BI418" s="84"/>
      <c r="BJ418" s="84"/>
      <c r="BK418" s="84"/>
      <c r="BL418" s="84"/>
      <c r="BM418" s="84"/>
      <c r="BN418" s="84"/>
      <c r="BO418" s="84"/>
      <c r="BP418" s="84"/>
      <c r="BQ418" s="84"/>
      <c r="BR418" s="84"/>
      <c r="BS418" s="84"/>
      <c r="BT418" s="84"/>
      <c r="BU418" s="84"/>
      <c r="BV418" s="84"/>
      <c r="BW418" s="84"/>
      <c r="BX418" s="84"/>
      <c r="BY418" s="84"/>
      <c r="BZ418" s="84"/>
      <c r="CA418" s="84"/>
      <c r="CB418" s="84"/>
      <c r="CC418" s="84"/>
      <c r="CD418" s="84"/>
      <c r="CE418" s="84"/>
      <c r="CF418" s="84"/>
      <c r="CG418" s="84"/>
      <c r="CH418" s="84"/>
      <c r="CI418" s="84"/>
      <c r="CJ418" s="84"/>
      <c r="CK418" s="84"/>
      <c r="CL418" s="84"/>
      <c r="CM418" s="84"/>
      <c r="CN418" s="84"/>
      <c r="CO418" s="84"/>
      <c r="CP418" s="84"/>
      <c r="CQ418" s="84"/>
      <c r="CR418" s="84"/>
      <c r="CS418" s="84"/>
      <c r="CT418" s="84"/>
      <c r="CU418" s="84"/>
      <c r="CV418" s="84"/>
      <c r="CW418" s="84"/>
      <c r="CX418" s="84"/>
      <c r="CY418" s="84"/>
      <c r="CZ418" s="84"/>
      <c r="DA418" s="84"/>
      <c r="DB418" s="84"/>
      <c r="DC418" s="84"/>
      <c r="DD418" s="84"/>
      <c r="DE418" s="84"/>
      <c r="DF418" s="84"/>
      <c r="DG418" s="84"/>
      <c r="DH418" s="84"/>
      <c r="DI418" s="84"/>
      <c r="DJ418" s="84"/>
      <c r="DK418" s="84"/>
      <c r="DL418" s="84"/>
      <c r="DM418" s="84"/>
      <c r="DN418" s="84"/>
      <c r="DO418" s="84"/>
      <c r="DP418" s="84"/>
      <c r="DQ418" s="84"/>
      <c r="DR418" s="84"/>
      <c r="DS418" s="84"/>
      <c r="DT418" s="84"/>
      <c r="DU418" s="84"/>
      <c r="DV418" s="84"/>
      <c r="DW418" s="84"/>
      <c r="DX418" s="84"/>
      <c r="DY418" s="84"/>
      <c r="DZ418" s="84"/>
      <c r="EA418" s="84"/>
      <c r="EB418" s="84"/>
      <c r="EC418" s="84"/>
      <c r="ED418" s="84"/>
      <c r="EE418" s="84"/>
      <c r="EF418" s="84"/>
      <c r="EG418" s="84"/>
      <c r="EH418" s="84"/>
      <c r="EI418" s="84"/>
      <c r="EJ418" s="84"/>
      <c r="EK418" s="84"/>
      <c r="EL418" s="84"/>
      <c r="EM418" s="84"/>
      <c r="EN418" s="84"/>
      <c r="EO418" s="84"/>
      <c r="EP418" s="84"/>
      <c r="EQ418" s="84"/>
      <c r="ER418" s="84"/>
      <c r="ES418" s="84"/>
      <c r="ET418" s="84"/>
      <c r="EU418" s="84"/>
      <c r="EV418" s="84"/>
      <c r="EW418" s="84"/>
      <c r="EX418" s="84"/>
      <c r="EY418" s="84"/>
      <c r="EZ418" s="84"/>
      <c r="FA418" s="84"/>
      <c r="FB418" s="84"/>
      <c r="FC418" s="84"/>
      <c r="FD418" s="84"/>
      <c r="FE418" s="84"/>
      <c r="FF418" s="84"/>
      <c r="FG418" s="84"/>
      <c r="FH418" s="84"/>
      <c r="FI418" s="84"/>
      <c r="FJ418" s="84"/>
      <c r="FK418" s="84"/>
      <c r="FL418" s="84"/>
      <c r="FM418" s="84"/>
      <c r="FN418" s="84"/>
      <c r="FO418" s="84"/>
      <c r="FP418" s="84"/>
      <c r="FQ418" s="84"/>
      <c r="FR418" s="84"/>
      <c r="FS418" s="84"/>
      <c r="FT418" s="84"/>
      <c r="FU418" s="84"/>
      <c r="FV418" s="84"/>
      <c r="FW418" s="84"/>
      <c r="FX418" s="84"/>
      <c r="FY418" s="84"/>
      <c r="FZ418" s="84"/>
      <c r="GA418" s="84"/>
      <c r="GB418" s="84"/>
      <c r="GC418" s="84"/>
      <c r="GD418" s="84"/>
      <c r="GE418" s="84"/>
      <c r="GF418" s="84"/>
      <c r="GG418" s="84"/>
      <c r="GH418" s="84"/>
      <c r="GI418" s="84"/>
      <c r="GJ418" s="84"/>
      <c r="GK418" s="84"/>
      <c r="GL418" s="84"/>
      <c r="GM418" s="84"/>
      <c r="GN418" s="84"/>
      <c r="GO418" s="84"/>
      <c r="GP418" s="84"/>
      <c r="GQ418" s="84"/>
      <c r="GR418" s="84"/>
      <c r="GS418" s="84"/>
      <c r="GT418" s="84"/>
      <c r="GU418" s="84"/>
      <c r="GV418" s="84"/>
      <c r="GW418" s="84"/>
      <c r="GX418" s="84"/>
      <c r="GY418" s="84"/>
      <c r="GZ418" s="84"/>
      <c r="HA418" s="84"/>
      <c r="HB418" s="84"/>
      <c r="HC418" s="84"/>
      <c r="HD418" s="84"/>
      <c r="HE418" s="84"/>
      <c r="HF418" s="84"/>
      <c r="HG418" s="84"/>
      <c r="HH418" s="84"/>
      <c r="HI418" s="84"/>
      <c r="HJ418" s="84"/>
      <c r="HK418" s="84"/>
      <c r="HL418" s="84"/>
      <c r="HM418" s="84"/>
      <c r="HN418" s="84"/>
      <c r="HO418" s="84"/>
      <c r="HP418" s="84"/>
      <c r="HQ418" s="84"/>
      <c r="HR418" s="84"/>
      <c r="HS418" s="84"/>
      <c r="HT418" s="84"/>
      <c r="HU418" s="84"/>
      <c r="HV418" s="84"/>
      <c r="HW418" s="84"/>
    </row>
    <row r="419" spans="1:231" x14ac:dyDescent="0.2">
      <c r="A419" s="85"/>
      <c r="B419" s="83"/>
      <c r="C419" s="84"/>
      <c r="D419" s="84"/>
      <c r="E419" s="84"/>
      <c r="F419" s="84"/>
      <c r="G419" s="84"/>
      <c r="H419" s="84"/>
      <c r="I419" s="84"/>
      <c r="J419" s="84"/>
      <c r="K419" s="84"/>
      <c r="L419" s="84"/>
      <c r="M419" s="84"/>
      <c r="N419" s="84"/>
      <c r="O419" s="84"/>
      <c r="P419" s="84"/>
      <c r="Q419" s="84"/>
      <c r="R419" s="84"/>
      <c r="S419" s="84"/>
      <c r="T419" s="84"/>
      <c r="U419" s="84"/>
      <c r="V419" s="84"/>
      <c r="W419" s="84"/>
      <c r="X419" s="84"/>
      <c r="Y419" s="84"/>
      <c r="Z419" s="84"/>
      <c r="AA419" s="84"/>
      <c r="AB419" s="84"/>
      <c r="AC419" s="84"/>
      <c r="AD419" s="84"/>
      <c r="AE419" s="84"/>
      <c r="AF419" s="84"/>
      <c r="AG419" s="84"/>
      <c r="AH419" s="84"/>
      <c r="AI419" s="84"/>
      <c r="AJ419" s="84"/>
      <c r="AK419" s="84"/>
      <c r="AL419" s="84"/>
      <c r="AM419" s="84"/>
      <c r="AN419" s="84"/>
      <c r="AO419" s="84"/>
      <c r="AP419" s="84"/>
      <c r="AQ419" s="84"/>
      <c r="AR419" s="84"/>
      <c r="AS419" s="84"/>
      <c r="AT419" s="84"/>
      <c r="AU419" s="84"/>
      <c r="AV419" s="84"/>
      <c r="AW419" s="84"/>
      <c r="AX419" s="84"/>
      <c r="AY419" s="84"/>
      <c r="AZ419" s="84"/>
      <c r="BA419" s="84"/>
      <c r="BB419" s="84"/>
      <c r="BC419" s="84"/>
      <c r="BD419" s="84"/>
      <c r="BE419" s="84"/>
      <c r="BF419" s="84"/>
      <c r="BG419" s="84"/>
      <c r="BH419" s="84"/>
      <c r="BI419" s="84"/>
      <c r="BJ419" s="84"/>
      <c r="BK419" s="84"/>
      <c r="BL419" s="84"/>
      <c r="BM419" s="84"/>
      <c r="BN419" s="84"/>
      <c r="BO419" s="84"/>
      <c r="BP419" s="84"/>
      <c r="BQ419" s="84"/>
      <c r="BR419" s="84"/>
      <c r="BS419" s="84"/>
      <c r="BT419" s="84"/>
      <c r="BU419" s="84"/>
      <c r="BV419" s="84"/>
      <c r="BW419" s="84"/>
      <c r="BX419" s="84"/>
      <c r="BY419" s="84"/>
      <c r="BZ419" s="84"/>
      <c r="CA419" s="84"/>
      <c r="CB419" s="84"/>
      <c r="CC419" s="84"/>
      <c r="CD419" s="84"/>
      <c r="CE419" s="84"/>
      <c r="CF419" s="84"/>
      <c r="CG419" s="84"/>
      <c r="CH419" s="84"/>
      <c r="CI419" s="84"/>
      <c r="CJ419" s="84"/>
      <c r="CK419" s="84"/>
      <c r="CL419" s="84"/>
      <c r="CM419" s="84"/>
      <c r="CN419" s="84"/>
      <c r="CO419" s="84"/>
      <c r="CP419" s="84"/>
      <c r="CQ419" s="84"/>
      <c r="CR419" s="84"/>
      <c r="CS419" s="84"/>
      <c r="CT419" s="84"/>
      <c r="CU419" s="84"/>
      <c r="CV419" s="84"/>
      <c r="CW419" s="84"/>
      <c r="CX419" s="84"/>
      <c r="CY419" s="84"/>
      <c r="CZ419" s="84"/>
      <c r="DA419" s="84"/>
      <c r="DB419" s="84"/>
      <c r="DC419" s="84"/>
      <c r="DD419" s="84"/>
      <c r="DE419" s="84"/>
      <c r="DF419" s="84"/>
      <c r="DG419" s="84"/>
      <c r="DH419" s="84"/>
      <c r="DI419" s="84"/>
      <c r="DJ419" s="84"/>
      <c r="DK419" s="84"/>
      <c r="DL419" s="84"/>
      <c r="DM419" s="84"/>
      <c r="DN419" s="84"/>
      <c r="DO419" s="84"/>
      <c r="DP419" s="84"/>
      <c r="DQ419" s="84"/>
      <c r="DR419" s="84"/>
      <c r="DS419" s="84"/>
      <c r="DT419" s="84"/>
      <c r="DU419" s="84"/>
      <c r="DV419" s="84"/>
      <c r="DW419" s="84"/>
      <c r="DX419" s="84"/>
      <c r="DY419" s="84"/>
      <c r="DZ419" s="84"/>
      <c r="EA419" s="84"/>
      <c r="EB419" s="84"/>
      <c r="EC419" s="84"/>
      <c r="ED419" s="84"/>
      <c r="EE419" s="84"/>
      <c r="EF419" s="84"/>
      <c r="EG419" s="84"/>
      <c r="EH419" s="84"/>
      <c r="EI419" s="84"/>
      <c r="EJ419" s="84"/>
      <c r="EK419" s="84"/>
      <c r="EL419" s="84"/>
      <c r="EM419" s="84"/>
      <c r="EN419" s="84"/>
      <c r="EO419" s="84"/>
      <c r="EP419" s="84"/>
      <c r="EQ419" s="84"/>
      <c r="ER419" s="84"/>
      <c r="ES419" s="84"/>
      <c r="ET419" s="84"/>
      <c r="EU419" s="84"/>
      <c r="EV419" s="84"/>
      <c r="EW419" s="84"/>
      <c r="EX419" s="84"/>
      <c r="EY419" s="84"/>
      <c r="EZ419" s="84"/>
      <c r="FA419" s="84"/>
      <c r="FB419" s="84"/>
      <c r="FC419" s="84"/>
      <c r="FD419" s="84"/>
      <c r="FE419" s="84"/>
      <c r="FF419" s="84"/>
      <c r="FG419" s="84"/>
      <c r="FH419" s="84"/>
      <c r="FI419" s="84"/>
      <c r="FJ419" s="84"/>
      <c r="FK419" s="84"/>
      <c r="FL419" s="84"/>
      <c r="FM419" s="84"/>
      <c r="FN419" s="84"/>
      <c r="FO419" s="84"/>
      <c r="FP419" s="84"/>
      <c r="FQ419" s="84"/>
      <c r="FR419" s="84"/>
      <c r="FS419" s="84"/>
      <c r="FT419" s="84"/>
      <c r="FU419" s="84"/>
      <c r="FV419" s="84"/>
      <c r="FW419" s="84"/>
      <c r="FX419" s="84"/>
      <c r="FY419" s="84"/>
      <c r="FZ419" s="84"/>
      <c r="GA419" s="84"/>
      <c r="GB419" s="84"/>
      <c r="GC419" s="84"/>
      <c r="GD419" s="84"/>
      <c r="GE419" s="84"/>
      <c r="GF419" s="84"/>
      <c r="GG419" s="84"/>
      <c r="GH419" s="84"/>
      <c r="GI419" s="84"/>
      <c r="GJ419" s="84"/>
      <c r="GK419" s="84"/>
      <c r="GL419" s="84"/>
      <c r="GM419" s="84"/>
      <c r="GN419" s="84"/>
      <c r="GO419" s="84"/>
      <c r="GP419" s="84"/>
      <c r="GQ419" s="84"/>
      <c r="GR419" s="84"/>
      <c r="GS419" s="84"/>
      <c r="GT419" s="84"/>
      <c r="GU419" s="84"/>
      <c r="GV419" s="84"/>
      <c r="GW419" s="84"/>
      <c r="GX419" s="84"/>
      <c r="GY419" s="84"/>
      <c r="GZ419" s="84"/>
      <c r="HA419" s="84"/>
      <c r="HB419" s="84"/>
      <c r="HC419" s="84"/>
      <c r="HD419" s="84"/>
      <c r="HE419" s="84"/>
      <c r="HF419" s="84"/>
      <c r="HG419" s="84"/>
      <c r="HH419" s="84"/>
      <c r="HI419" s="84"/>
      <c r="HJ419" s="84"/>
      <c r="HK419" s="84"/>
      <c r="HL419" s="84"/>
      <c r="HM419" s="84"/>
      <c r="HN419" s="84"/>
      <c r="HO419" s="84"/>
      <c r="HP419" s="84"/>
      <c r="HQ419" s="84"/>
      <c r="HR419" s="84"/>
      <c r="HS419" s="84"/>
      <c r="HT419" s="84"/>
      <c r="HU419" s="84"/>
      <c r="HV419" s="84"/>
      <c r="HW419" s="84"/>
    </row>
    <row r="420" spans="1:231" x14ac:dyDescent="0.2">
      <c r="A420" s="85"/>
      <c r="B420" s="83"/>
      <c r="C420" s="84"/>
      <c r="D420" s="84"/>
      <c r="E420" s="84"/>
      <c r="F420" s="84"/>
      <c r="G420" s="84"/>
      <c r="H420" s="84"/>
      <c r="I420" s="84"/>
      <c r="J420" s="84"/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4"/>
      <c r="V420" s="84"/>
      <c r="W420" s="84"/>
      <c r="X420" s="84"/>
      <c r="Y420" s="84"/>
      <c r="Z420" s="84"/>
      <c r="AA420" s="84"/>
      <c r="AB420" s="84"/>
      <c r="AC420" s="84"/>
      <c r="AD420" s="84"/>
      <c r="AE420" s="84"/>
      <c r="AF420" s="84"/>
      <c r="AG420" s="84"/>
      <c r="AH420" s="84"/>
      <c r="AI420" s="84"/>
      <c r="AJ420" s="84"/>
      <c r="AK420" s="84"/>
      <c r="AL420" s="84"/>
      <c r="AM420" s="84"/>
      <c r="AN420" s="84"/>
      <c r="AO420" s="84"/>
      <c r="AP420" s="84"/>
      <c r="AQ420" s="84"/>
      <c r="AR420" s="84"/>
      <c r="AS420" s="84"/>
      <c r="AT420" s="84"/>
      <c r="AU420" s="84"/>
      <c r="AV420" s="84"/>
      <c r="AW420" s="84"/>
      <c r="AX420" s="84"/>
      <c r="AY420" s="84"/>
      <c r="AZ420" s="84"/>
      <c r="BA420" s="84"/>
      <c r="BB420" s="84"/>
      <c r="BC420" s="84"/>
      <c r="BD420" s="84"/>
      <c r="BE420" s="84"/>
      <c r="BF420" s="84"/>
      <c r="BG420" s="84"/>
      <c r="BH420" s="84"/>
      <c r="BI420" s="84"/>
      <c r="BJ420" s="84"/>
      <c r="BK420" s="84"/>
      <c r="BL420" s="84"/>
      <c r="BM420" s="84"/>
      <c r="BN420" s="84"/>
      <c r="BO420" s="84"/>
      <c r="BP420" s="84"/>
      <c r="BQ420" s="84"/>
      <c r="BR420" s="84"/>
      <c r="BS420" s="84"/>
      <c r="BT420" s="84"/>
      <c r="BU420" s="84"/>
      <c r="BV420" s="84"/>
      <c r="BW420" s="84"/>
      <c r="BX420" s="84"/>
      <c r="BY420" s="84"/>
      <c r="BZ420" s="84"/>
      <c r="CA420" s="84"/>
      <c r="CB420" s="84"/>
      <c r="CC420" s="84"/>
      <c r="CD420" s="84"/>
      <c r="CE420" s="84"/>
      <c r="CF420" s="84"/>
      <c r="CG420" s="84"/>
      <c r="CH420" s="84"/>
      <c r="CI420" s="84"/>
      <c r="CJ420" s="84"/>
      <c r="CK420" s="84"/>
      <c r="CL420" s="84"/>
      <c r="CM420" s="84"/>
      <c r="CN420" s="84"/>
      <c r="CO420" s="84"/>
      <c r="CP420" s="84"/>
      <c r="CQ420" s="84"/>
      <c r="CR420" s="84"/>
      <c r="CS420" s="84"/>
      <c r="CT420" s="84"/>
      <c r="CU420" s="84"/>
      <c r="CV420" s="84"/>
      <c r="CW420" s="84"/>
      <c r="CX420" s="84"/>
      <c r="CY420" s="84"/>
      <c r="CZ420" s="84"/>
      <c r="DA420" s="84"/>
      <c r="DB420" s="84"/>
      <c r="DC420" s="84"/>
      <c r="DD420" s="84"/>
      <c r="DE420" s="84"/>
      <c r="DF420" s="84"/>
      <c r="DG420" s="84"/>
      <c r="DH420" s="84"/>
      <c r="DI420" s="84"/>
      <c r="DJ420" s="84"/>
      <c r="DK420" s="84"/>
      <c r="DL420" s="84"/>
      <c r="DM420" s="84"/>
      <c r="DN420" s="84"/>
      <c r="DO420" s="84"/>
      <c r="DP420" s="84"/>
      <c r="DQ420" s="84"/>
      <c r="DR420" s="84"/>
      <c r="DS420" s="84"/>
      <c r="DT420" s="84"/>
      <c r="DU420" s="84"/>
      <c r="DV420" s="84"/>
      <c r="DW420" s="84"/>
      <c r="DX420" s="84"/>
      <c r="DY420" s="84"/>
      <c r="DZ420" s="84"/>
      <c r="EA420" s="84"/>
      <c r="EB420" s="84"/>
      <c r="EC420" s="84"/>
      <c r="ED420" s="84"/>
      <c r="EE420" s="84"/>
      <c r="EF420" s="84"/>
      <c r="EG420" s="84"/>
      <c r="EH420" s="84"/>
      <c r="EI420" s="84"/>
      <c r="EJ420" s="84"/>
      <c r="EK420" s="84"/>
      <c r="EL420" s="84"/>
      <c r="EM420" s="84"/>
      <c r="EN420" s="84"/>
      <c r="EO420" s="84"/>
      <c r="EP420" s="84"/>
      <c r="EQ420" s="84"/>
      <c r="ER420" s="84"/>
      <c r="ES420" s="84"/>
      <c r="ET420" s="84"/>
      <c r="EU420" s="84"/>
      <c r="EV420" s="84"/>
      <c r="EW420" s="84"/>
      <c r="EX420" s="84"/>
      <c r="EY420" s="84"/>
      <c r="EZ420" s="84"/>
      <c r="FA420" s="84"/>
      <c r="FB420" s="84"/>
      <c r="FC420" s="84"/>
      <c r="FD420" s="84"/>
      <c r="FE420" s="84"/>
      <c r="FF420" s="84"/>
      <c r="FG420" s="84"/>
      <c r="FH420" s="84"/>
      <c r="FI420" s="84"/>
      <c r="FJ420" s="84"/>
      <c r="FK420" s="84"/>
      <c r="FL420" s="84"/>
      <c r="FM420" s="84"/>
      <c r="FN420" s="84"/>
      <c r="FO420" s="84"/>
      <c r="FP420" s="84"/>
      <c r="FQ420" s="84"/>
      <c r="FR420" s="84"/>
      <c r="FS420" s="84"/>
      <c r="FT420" s="84"/>
      <c r="FU420" s="84"/>
      <c r="FV420" s="84"/>
      <c r="FW420" s="84"/>
      <c r="FX420" s="84"/>
      <c r="FY420" s="84"/>
      <c r="FZ420" s="84"/>
      <c r="GA420" s="84"/>
      <c r="GB420" s="84"/>
      <c r="GC420" s="84"/>
      <c r="GD420" s="84"/>
      <c r="GE420" s="84"/>
      <c r="GF420" s="84"/>
      <c r="GG420" s="84"/>
      <c r="GH420" s="84"/>
      <c r="GI420" s="84"/>
      <c r="GJ420" s="84"/>
      <c r="GK420" s="84"/>
      <c r="GL420" s="84"/>
      <c r="GM420" s="84"/>
      <c r="GN420" s="84"/>
      <c r="GO420" s="84"/>
      <c r="GP420" s="84"/>
      <c r="GQ420" s="84"/>
      <c r="GR420" s="84"/>
      <c r="GS420" s="84"/>
      <c r="GT420" s="84"/>
      <c r="GU420" s="84"/>
      <c r="GV420" s="84"/>
      <c r="GW420" s="84"/>
      <c r="GX420" s="84"/>
      <c r="GY420" s="84"/>
      <c r="GZ420" s="84"/>
      <c r="HA420" s="84"/>
      <c r="HB420" s="84"/>
      <c r="HC420" s="84"/>
      <c r="HD420" s="84"/>
      <c r="HE420" s="84"/>
      <c r="HF420" s="84"/>
      <c r="HG420" s="84"/>
      <c r="HH420" s="84"/>
      <c r="HI420" s="84"/>
      <c r="HJ420" s="84"/>
      <c r="HK420" s="84"/>
      <c r="HL420" s="84"/>
      <c r="HM420" s="84"/>
      <c r="HN420" s="84"/>
      <c r="HO420" s="84"/>
      <c r="HP420" s="84"/>
      <c r="HQ420" s="84"/>
      <c r="HR420" s="84"/>
      <c r="HS420" s="84"/>
      <c r="HT420" s="84"/>
      <c r="HU420" s="84"/>
      <c r="HV420" s="84"/>
      <c r="HW420" s="84"/>
    </row>
    <row r="421" spans="1:231" x14ac:dyDescent="0.2">
      <c r="A421" s="85"/>
      <c r="B421" s="83"/>
      <c r="C421" s="84"/>
      <c r="D421" s="84"/>
      <c r="E421" s="84"/>
      <c r="F421" s="84"/>
      <c r="G421" s="84"/>
      <c r="H421" s="84"/>
      <c r="I421" s="84"/>
      <c r="J421" s="84"/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  <c r="V421" s="84"/>
      <c r="W421" s="84"/>
      <c r="X421" s="84"/>
      <c r="Y421" s="84"/>
      <c r="Z421" s="84"/>
      <c r="AA421" s="84"/>
      <c r="AB421" s="84"/>
      <c r="AC421" s="84"/>
      <c r="AD421" s="84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  <c r="AT421" s="84"/>
      <c r="AU421" s="84"/>
      <c r="AV421" s="84"/>
      <c r="AW421" s="84"/>
      <c r="AX421" s="84"/>
      <c r="AY421" s="84"/>
      <c r="AZ421" s="84"/>
      <c r="BA421" s="84"/>
      <c r="BB421" s="84"/>
      <c r="BC421" s="84"/>
      <c r="BD421" s="84"/>
      <c r="BE421" s="84"/>
      <c r="BF421" s="84"/>
      <c r="BG421" s="84"/>
      <c r="BH421" s="84"/>
      <c r="BI421" s="84"/>
      <c r="BJ421" s="84"/>
      <c r="BK421" s="84"/>
      <c r="BL421" s="84"/>
      <c r="BM421" s="84"/>
      <c r="BN421" s="84"/>
      <c r="BO421" s="84"/>
      <c r="BP421" s="84"/>
      <c r="BQ421" s="84"/>
      <c r="BR421" s="84"/>
      <c r="BS421" s="84"/>
      <c r="BT421" s="84"/>
      <c r="BU421" s="84"/>
      <c r="BV421" s="84"/>
      <c r="BW421" s="84"/>
      <c r="BX421" s="84"/>
      <c r="BY421" s="84"/>
      <c r="BZ421" s="84"/>
      <c r="CA421" s="84"/>
      <c r="CB421" s="84"/>
      <c r="CC421" s="84"/>
      <c r="CD421" s="84"/>
      <c r="CE421" s="84"/>
      <c r="CF421" s="84"/>
      <c r="CG421" s="84"/>
      <c r="CH421" s="84"/>
      <c r="CI421" s="84"/>
      <c r="CJ421" s="84"/>
      <c r="CK421" s="84"/>
      <c r="CL421" s="84"/>
      <c r="CM421" s="84"/>
      <c r="CN421" s="84"/>
      <c r="CO421" s="84"/>
      <c r="CP421" s="84"/>
      <c r="CQ421" s="84"/>
      <c r="CR421" s="84"/>
      <c r="CS421" s="84"/>
      <c r="CT421" s="84"/>
      <c r="CU421" s="84"/>
      <c r="CV421" s="84"/>
      <c r="CW421" s="84"/>
      <c r="CX421" s="84"/>
      <c r="CY421" s="84"/>
      <c r="CZ421" s="84"/>
      <c r="DA421" s="84"/>
      <c r="DB421" s="84"/>
      <c r="DC421" s="84"/>
      <c r="DD421" s="84"/>
      <c r="DE421" s="84"/>
      <c r="DF421" s="84"/>
      <c r="DG421" s="84"/>
      <c r="DH421" s="84"/>
      <c r="DI421" s="84"/>
      <c r="DJ421" s="84"/>
      <c r="DK421" s="84"/>
      <c r="DL421" s="84"/>
      <c r="DM421" s="84"/>
      <c r="DN421" s="84"/>
      <c r="DO421" s="84"/>
      <c r="DP421" s="84"/>
      <c r="DQ421" s="84"/>
      <c r="DR421" s="84"/>
      <c r="DS421" s="84"/>
      <c r="DT421" s="84"/>
      <c r="DU421" s="84"/>
      <c r="DV421" s="84"/>
      <c r="DW421" s="84"/>
      <c r="DX421" s="84"/>
      <c r="DY421" s="84"/>
      <c r="DZ421" s="84"/>
      <c r="EA421" s="84"/>
      <c r="EB421" s="84"/>
      <c r="EC421" s="84"/>
      <c r="ED421" s="84"/>
      <c r="EE421" s="84"/>
      <c r="EF421" s="84"/>
      <c r="EG421" s="84"/>
      <c r="EH421" s="84"/>
      <c r="EI421" s="84"/>
      <c r="EJ421" s="84"/>
      <c r="EK421" s="84"/>
      <c r="EL421" s="84"/>
      <c r="EM421" s="84"/>
      <c r="EN421" s="84"/>
      <c r="EO421" s="84"/>
      <c r="EP421" s="84"/>
      <c r="EQ421" s="84"/>
      <c r="ER421" s="84"/>
      <c r="ES421" s="84"/>
      <c r="ET421" s="84"/>
      <c r="EU421" s="84"/>
      <c r="EV421" s="84"/>
      <c r="EW421" s="84"/>
      <c r="EX421" s="84"/>
      <c r="EY421" s="84"/>
      <c r="EZ421" s="84"/>
      <c r="FA421" s="84"/>
      <c r="FB421" s="84"/>
      <c r="FC421" s="84"/>
      <c r="FD421" s="84"/>
      <c r="FE421" s="84"/>
      <c r="FF421" s="84"/>
      <c r="FG421" s="84"/>
      <c r="FH421" s="84"/>
      <c r="FI421" s="84"/>
      <c r="FJ421" s="84"/>
      <c r="FK421" s="84"/>
      <c r="FL421" s="84"/>
      <c r="FM421" s="84"/>
      <c r="FN421" s="84"/>
      <c r="FO421" s="84"/>
      <c r="FP421" s="84"/>
      <c r="FQ421" s="84"/>
      <c r="FR421" s="84"/>
      <c r="FS421" s="84"/>
      <c r="FT421" s="84"/>
      <c r="FU421" s="84"/>
      <c r="FV421" s="84"/>
      <c r="FW421" s="84"/>
      <c r="FX421" s="84"/>
      <c r="FY421" s="84"/>
      <c r="FZ421" s="84"/>
      <c r="GA421" s="84"/>
      <c r="GB421" s="84"/>
      <c r="GC421" s="84"/>
      <c r="GD421" s="84"/>
      <c r="GE421" s="84"/>
      <c r="GF421" s="84"/>
      <c r="GG421" s="84"/>
      <c r="GH421" s="84"/>
      <c r="GI421" s="84"/>
      <c r="GJ421" s="84"/>
      <c r="GK421" s="84"/>
      <c r="GL421" s="84"/>
      <c r="GM421" s="84"/>
      <c r="GN421" s="84"/>
      <c r="GO421" s="84"/>
      <c r="GP421" s="84"/>
      <c r="GQ421" s="84"/>
      <c r="GR421" s="84"/>
      <c r="GS421" s="84"/>
      <c r="GT421" s="84"/>
      <c r="GU421" s="84"/>
      <c r="GV421" s="84"/>
      <c r="GW421" s="84"/>
      <c r="GX421" s="84"/>
      <c r="GY421" s="84"/>
      <c r="GZ421" s="84"/>
      <c r="HA421" s="84"/>
      <c r="HB421" s="84"/>
      <c r="HC421" s="84"/>
      <c r="HD421" s="84"/>
      <c r="HE421" s="84"/>
      <c r="HF421" s="84"/>
      <c r="HG421" s="84"/>
      <c r="HH421" s="84"/>
      <c r="HI421" s="84"/>
      <c r="HJ421" s="84"/>
      <c r="HK421" s="84"/>
      <c r="HL421" s="84"/>
      <c r="HM421" s="84"/>
      <c r="HN421" s="84"/>
      <c r="HO421" s="84"/>
      <c r="HP421" s="84"/>
      <c r="HQ421" s="84"/>
      <c r="HR421" s="84"/>
      <c r="HS421" s="84"/>
      <c r="HT421" s="84"/>
      <c r="HU421" s="84"/>
      <c r="HV421" s="84"/>
      <c r="HW421" s="84"/>
    </row>
    <row r="422" spans="1:231" x14ac:dyDescent="0.2">
      <c r="A422" s="85"/>
      <c r="B422" s="83"/>
      <c r="C422" s="84"/>
      <c r="D422" s="84"/>
      <c r="E422" s="84"/>
      <c r="F422" s="84"/>
      <c r="G422" s="84"/>
      <c r="H422" s="84"/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  <c r="AA422" s="84"/>
      <c r="AB422" s="84"/>
      <c r="AC422" s="84"/>
      <c r="AD422" s="84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  <c r="AT422" s="84"/>
      <c r="AU422" s="84"/>
      <c r="AV422" s="84"/>
      <c r="AW422" s="84"/>
      <c r="AX422" s="84"/>
      <c r="AY422" s="84"/>
      <c r="AZ422" s="84"/>
      <c r="BA422" s="84"/>
      <c r="BB422" s="84"/>
      <c r="BC422" s="84"/>
      <c r="BD422" s="84"/>
      <c r="BE422" s="84"/>
      <c r="BF422" s="84"/>
      <c r="BG422" s="84"/>
      <c r="BH422" s="84"/>
      <c r="BI422" s="84"/>
      <c r="BJ422" s="84"/>
      <c r="BK422" s="84"/>
      <c r="BL422" s="84"/>
      <c r="BM422" s="84"/>
      <c r="BN422" s="84"/>
      <c r="BO422" s="84"/>
      <c r="BP422" s="84"/>
      <c r="BQ422" s="84"/>
      <c r="BR422" s="84"/>
      <c r="BS422" s="84"/>
      <c r="BT422" s="84"/>
      <c r="BU422" s="84"/>
      <c r="BV422" s="84"/>
      <c r="BW422" s="84"/>
      <c r="BX422" s="84"/>
      <c r="BY422" s="84"/>
      <c r="BZ422" s="84"/>
      <c r="CA422" s="84"/>
      <c r="CB422" s="84"/>
      <c r="CC422" s="84"/>
      <c r="CD422" s="84"/>
      <c r="CE422" s="84"/>
      <c r="CF422" s="84"/>
      <c r="CG422" s="84"/>
      <c r="CH422" s="84"/>
      <c r="CI422" s="84"/>
      <c r="CJ422" s="84"/>
      <c r="CK422" s="84"/>
      <c r="CL422" s="84"/>
      <c r="CM422" s="84"/>
      <c r="CN422" s="84"/>
      <c r="CO422" s="84"/>
      <c r="CP422" s="84"/>
      <c r="CQ422" s="84"/>
      <c r="CR422" s="84"/>
      <c r="CS422" s="84"/>
      <c r="CT422" s="84"/>
      <c r="CU422" s="84"/>
      <c r="CV422" s="84"/>
      <c r="CW422" s="84"/>
      <c r="CX422" s="84"/>
      <c r="CY422" s="84"/>
      <c r="CZ422" s="84"/>
      <c r="DA422" s="84"/>
      <c r="DB422" s="84"/>
      <c r="DC422" s="84"/>
      <c r="DD422" s="84"/>
      <c r="DE422" s="84"/>
      <c r="DF422" s="84"/>
      <c r="DG422" s="84"/>
      <c r="DH422" s="84"/>
      <c r="DI422" s="84"/>
      <c r="DJ422" s="84"/>
      <c r="DK422" s="84"/>
      <c r="DL422" s="84"/>
      <c r="DM422" s="84"/>
      <c r="DN422" s="84"/>
      <c r="DO422" s="84"/>
      <c r="DP422" s="84"/>
      <c r="DQ422" s="84"/>
      <c r="DR422" s="84"/>
      <c r="DS422" s="84"/>
      <c r="DT422" s="84"/>
      <c r="DU422" s="84"/>
      <c r="DV422" s="84"/>
      <c r="DW422" s="84"/>
      <c r="DX422" s="84"/>
      <c r="DY422" s="84"/>
      <c r="DZ422" s="84"/>
      <c r="EA422" s="84"/>
      <c r="EB422" s="84"/>
      <c r="EC422" s="84"/>
      <c r="ED422" s="84"/>
      <c r="EE422" s="84"/>
      <c r="EF422" s="84"/>
      <c r="EG422" s="84"/>
      <c r="EH422" s="84"/>
      <c r="EI422" s="84"/>
      <c r="EJ422" s="84"/>
      <c r="EK422" s="84"/>
      <c r="EL422" s="84"/>
      <c r="EM422" s="84"/>
      <c r="EN422" s="84"/>
      <c r="EO422" s="84"/>
      <c r="EP422" s="84"/>
      <c r="EQ422" s="84"/>
      <c r="ER422" s="84"/>
      <c r="ES422" s="84"/>
      <c r="ET422" s="84"/>
      <c r="EU422" s="84"/>
      <c r="EV422" s="84"/>
      <c r="EW422" s="84"/>
      <c r="EX422" s="84"/>
      <c r="EY422" s="84"/>
      <c r="EZ422" s="84"/>
      <c r="FA422" s="84"/>
      <c r="FB422" s="84"/>
      <c r="FC422" s="84"/>
      <c r="FD422" s="84"/>
      <c r="FE422" s="84"/>
      <c r="FF422" s="84"/>
      <c r="FG422" s="84"/>
      <c r="FH422" s="84"/>
      <c r="FI422" s="84"/>
      <c r="FJ422" s="84"/>
      <c r="FK422" s="84"/>
      <c r="FL422" s="84"/>
      <c r="FM422" s="84"/>
      <c r="FN422" s="84"/>
      <c r="FO422" s="84"/>
      <c r="FP422" s="84"/>
      <c r="FQ422" s="84"/>
      <c r="FR422" s="84"/>
      <c r="FS422" s="84"/>
      <c r="FT422" s="84"/>
      <c r="FU422" s="84"/>
      <c r="FV422" s="84"/>
      <c r="FW422" s="84"/>
      <c r="FX422" s="84"/>
      <c r="FY422" s="84"/>
      <c r="FZ422" s="84"/>
      <c r="GA422" s="84"/>
      <c r="GB422" s="84"/>
      <c r="GC422" s="84"/>
      <c r="GD422" s="84"/>
      <c r="GE422" s="84"/>
      <c r="GF422" s="84"/>
      <c r="GG422" s="84"/>
      <c r="GH422" s="84"/>
      <c r="GI422" s="84"/>
      <c r="GJ422" s="84"/>
      <c r="GK422" s="84"/>
      <c r="GL422" s="84"/>
      <c r="GM422" s="84"/>
      <c r="GN422" s="84"/>
      <c r="GO422" s="84"/>
      <c r="GP422" s="84"/>
      <c r="GQ422" s="84"/>
      <c r="GR422" s="84"/>
      <c r="GS422" s="84"/>
      <c r="GT422" s="84"/>
      <c r="GU422" s="84"/>
      <c r="GV422" s="84"/>
      <c r="GW422" s="84"/>
      <c r="GX422" s="84"/>
      <c r="GY422" s="84"/>
      <c r="GZ422" s="84"/>
      <c r="HA422" s="84"/>
      <c r="HB422" s="84"/>
      <c r="HC422" s="84"/>
      <c r="HD422" s="84"/>
      <c r="HE422" s="84"/>
      <c r="HF422" s="84"/>
      <c r="HG422" s="84"/>
      <c r="HH422" s="84"/>
      <c r="HI422" s="84"/>
      <c r="HJ422" s="84"/>
      <c r="HK422" s="84"/>
      <c r="HL422" s="84"/>
      <c r="HM422" s="84"/>
      <c r="HN422" s="84"/>
      <c r="HO422" s="84"/>
      <c r="HP422" s="84"/>
      <c r="HQ422" s="84"/>
      <c r="HR422" s="84"/>
      <c r="HS422" s="84"/>
      <c r="HT422" s="84"/>
      <c r="HU422" s="84"/>
      <c r="HV422" s="84"/>
      <c r="HW422" s="84"/>
    </row>
    <row r="423" spans="1:231" x14ac:dyDescent="0.2">
      <c r="A423" s="85"/>
      <c r="B423" s="83"/>
      <c r="C423" s="84"/>
      <c r="D423" s="84"/>
      <c r="E423" s="84"/>
      <c r="F423" s="84"/>
      <c r="G423" s="84"/>
      <c r="H423" s="84"/>
      <c r="I423" s="84"/>
      <c r="J423" s="84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84"/>
      <c r="V423" s="84"/>
      <c r="W423" s="84"/>
      <c r="X423" s="84"/>
      <c r="Y423" s="84"/>
      <c r="Z423" s="84"/>
      <c r="AA423" s="84"/>
      <c r="AB423" s="84"/>
      <c r="AC423" s="84"/>
      <c r="AD423" s="84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  <c r="AT423" s="84"/>
      <c r="AU423" s="84"/>
      <c r="AV423" s="84"/>
      <c r="AW423" s="84"/>
      <c r="AX423" s="84"/>
      <c r="AY423" s="84"/>
      <c r="AZ423" s="84"/>
      <c r="BA423" s="84"/>
      <c r="BB423" s="84"/>
      <c r="BC423" s="84"/>
      <c r="BD423" s="84"/>
      <c r="BE423" s="84"/>
      <c r="BF423" s="84"/>
      <c r="BG423" s="84"/>
      <c r="BH423" s="84"/>
      <c r="BI423" s="84"/>
      <c r="BJ423" s="84"/>
      <c r="BK423" s="84"/>
      <c r="BL423" s="84"/>
      <c r="BM423" s="84"/>
      <c r="BN423" s="84"/>
      <c r="BO423" s="84"/>
      <c r="BP423" s="84"/>
      <c r="BQ423" s="84"/>
      <c r="BR423" s="84"/>
      <c r="BS423" s="84"/>
      <c r="BT423" s="84"/>
      <c r="BU423" s="84"/>
      <c r="BV423" s="84"/>
      <c r="BW423" s="84"/>
      <c r="BX423" s="84"/>
      <c r="BY423" s="84"/>
      <c r="BZ423" s="84"/>
      <c r="CA423" s="84"/>
      <c r="CB423" s="84"/>
      <c r="CC423" s="84"/>
      <c r="CD423" s="84"/>
      <c r="CE423" s="84"/>
      <c r="CF423" s="84"/>
      <c r="CG423" s="84"/>
      <c r="CH423" s="84"/>
      <c r="CI423" s="84"/>
      <c r="CJ423" s="84"/>
      <c r="CK423" s="84"/>
      <c r="CL423" s="84"/>
      <c r="CM423" s="84"/>
      <c r="CN423" s="84"/>
      <c r="CO423" s="84"/>
      <c r="CP423" s="84"/>
      <c r="CQ423" s="84"/>
      <c r="CR423" s="84"/>
      <c r="CS423" s="84"/>
      <c r="CT423" s="84"/>
      <c r="CU423" s="84"/>
      <c r="CV423" s="84"/>
      <c r="CW423" s="84"/>
      <c r="CX423" s="84"/>
      <c r="CY423" s="84"/>
      <c r="CZ423" s="84"/>
      <c r="DA423" s="84"/>
      <c r="DB423" s="84"/>
      <c r="DC423" s="84"/>
      <c r="DD423" s="84"/>
      <c r="DE423" s="84"/>
      <c r="DF423" s="84"/>
      <c r="DG423" s="84"/>
      <c r="DH423" s="84"/>
      <c r="DI423" s="84"/>
      <c r="DJ423" s="84"/>
      <c r="DK423" s="84"/>
      <c r="DL423" s="84"/>
      <c r="DM423" s="84"/>
      <c r="DN423" s="84"/>
      <c r="DO423" s="84"/>
      <c r="DP423" s="84"/>
      <c r="DQ423" s="84"/>
      <c r="DR423" s="84"/>
      <c r="DS423" s="84"/>
      <c r="DT423" s="84"/>
      <c r="DU423" s="84"/>
      <c r="DV423" s="84"/>
      <c r="DW423" s="84"/>
      <c r="DX423" s="84"/>
      <c r="DY423" s="84"/>
      <c r="DZ423" s="84"/>
      <c r="EA423" s="84"/>
      <c r="EB423" s="84"/>
      <c r="EC423" s="84"/>
      <c r="ED423" s="84"/>
      <c r="EE423" s="84"/>
      <c r="EF423" s="84"/>
      <c r="EG423" s="84"/>
      <c r="EH423" s="84"/>
      <c r="EI423" s="84"/>
      <c r="EJ423" s="84"/>
      <c r="EK423" s="84"/>
      <c r="EL423" s="84"/>
      <c r="EM423" s="84"/>
      <c r="EN423" s="84"/>
      <c r="EO423" s="84"/>
      <c r="EP423" s="84"/>
      <c r="EQ423" s="84"/>
      <c r="ER423" s="84"/>
      <c r="ES423" s="84"/>
      <c r="ET423" s="84"/>
      <c r="EU423" s="84"/>
      <c r="EV423" s="84"/>
      <c r="EW423" s="84"/>
      <c r="EX423" s="84"/>
      <c r="EY423" s="84"/>
      <c r="EZ423" s="84"/>
      <c r="FA423" s="84"/>
      <c r="FB423" s="84"/>
      <c r="FC423" s="84"/>
      <c r="FD423" s="84"/>
      <c r="FE423" s="84"/>
      <c r="FF423" s="84"/>
      <c r="FG423" s="84"/>
      <c r="FH423" s="84"/>
      <c r="FI423" s="84"/>
      <c r="FJ423" s="84"/>
      <c r="FK423" s="84"/>
      <c r="FL423" s="84"/>
      <c r="FM423" s="84"/>
      <c r="FN423" s="84"/>
      <c r="FO423" s="84"/>
      <c r="FP423" s="84"/>
      <c r="FQ423" s="84"/>
      <c r="FR423" s="84"/>
      <c r="FS423" s="84"/>
      <c r="FT423" s="84"/>
      <c r="FU423" s="84"/>
      <c r="FV423" s="84"/>
      <c r="FW423" s="84"/>
      <c r="FX423" s="84"/>
      <c r="FY423" s="84"/>
      <c r="FZ423" s="84"/>
      <c r="GA423" s="84"/>
      <c r="GB423" s="84"/>
      <c r="GC423" s="84"/>
      <c r="GD423" s="84"/>
      <c r="GE423" s="84"/>
      <c r="GF423" s="84"/>
      <c r="GG423" s="84"/>
      <c r="GH423" s="84"/>
      <c r="GI423" s="84"/>
      <c r="GJ423" s="84"/>
      <c r="GK423" s="84"/>
      <c r="GL423" s="84"/>
      <c r="GM423" s="84"/>
      <c r="GN423" s="84"/>
      <c r="GO423" s="84"/>
      <c r="GP423" s="84"/>
      <c r="GQ423" s="84"/>
      <c r="GR423" s="84"/>
      <c r="GS423" s="84"/>
      <c r="GT423" s="84"/>
      <c r="GU423" s="84"/>
      <c r="GV423" s="84"/>
      <c r="GW423" s="84"/>
      <c r="GX423" s="84"/>
      <c r="GY423" s="84"/>
      <c r="GZ423" s="84"/>
      <c r="HA423" s="84"/>
      <c r="HB423" s="84"/>
      <c r="HC423" s="84"/>
      <c r="HD423" s="84"/>
      <c r="HE423" s="84"/>
      <c r="HF423" s="84"/>
      <c r="HG423" s="84"/>
      <c r="HH423" s="84"/>
      <c r="HI423" s="84"/>
      <c r="HJ423" s="84"/>
      <c r="HK423" s="84"/>
      <c r="HL423" s="84"/>
      <c r="HM423" s="84"/>
      <c r="HN423" s="84"/>
      <c r="HO423" s="84"/>
      <c r="HP423" s="84"/>
      <c r="HQ423" s="84"/>
      <c r="HR423" s="84"/>
      <c r="HS423" s="84"/>
      <c r="HT423" s="84"/>
      <c r="HU423" s="84"/>
      <c r="HV423" s="84"/>
      <c r="HW423" s="84"/>
    </row>
    <row r="424" spans="1:231" x14ac:dyDescent="0.2">
      <c r="A424" s="85"/>
      <c r="B424" s="83"/>
      <c r="C424" s="84"/>
      <c r="D424" s="84"/>
      <c r="E424" s="84"/>
      <c r="F424" s="84"/>
      <c r="G424" s="84"/>
      <c r="H424" s="84"/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/>
      <c r="W424" s="84"/>
      <c r="X424" s="84"/>
      <c r="Y424" s="84"/>
      <c r="Z424" s="84"/>
      <c r="AA424" s="84"/>
      <c r="AB424" s="84"/>
      <c r="AC424" s="84"/>
      <c r="AD424" s="84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  <c r="AT424" s="84"/>
      <c r="AU424" s="84"/>
      <c r="AV424" s="84"/>
      <c r="AW424" s="84"/>
      <c r="AX424" s="84"/>
      <c r="AY424" s="84"/>
      <c r="AZ424" s="84"/>
      <c r="BA424" s="84"/>
      <c r="BB424" s="84"/>
      <c r="BC424" s="84"/>
      <c r="BD424" s="84"/>
      <c r="BE424" s="84"/>
      <c r="BF424" s="84"/>
      <c r="BG424" s="84"/>
      <c r="BH424" s="84"/>
      <c r="BI424" s="84"/>
      <c r="BJ424" s="84"/>
      <c r="BK424" s="84"/>
      <c r="BL424" s="84"/>
      <c r="BM424" s="84"/>
      <c r="BN424" s="84"/>
      <c r="BO424" s="84"/>
      <c r="BP424" s="84"/>
      <c r="BQ424" s="84"/>
      <c r="BR424" s="84"/>
      <c r="BS424" s="84"/>
      <c r="BT424" s="84"/>
      <c r="BU424" s="84"/>
      <c r="BV424" s="84"/>
      <c r="BW424" s="84"/>
      <c r="BX424" s="84"/>
      <c r="BY424" s="84"/>
      <c r="BZ424" s="84"/>
      <c r="CA424" s="84"/>
      <c r="CB424" s="84"/>
      <c r="CC424" s="84"/>
      <c r="CD424" s="84"/>
      <c r="CE424" s="84"/>
      <c r="CF424" s="84"/>
      <c r="CG424" s="84"/>
      <c r="CH424" s="84"/>
      <c r="CI424" s="84"/>
      <c r="CJ424" s="84"/>
      <c r="CK424" s="84"/>
      <c r="CL424" s="84"/>
      <c r="CM424" s="84"/>
      <c r="CN424" s="84"/>
      <c r="CO424" s="84"/>
      <c r="CP424" s="84"/>
      <c r="CQ424" s="84"/>
      <c r="CR424" s="84"/>
      <c r="CS424" s="84"/>
      <c r="CT424" s="84"/>
      <c r="CU424" s="84"/>
      <c r="CV424" s="84"/>
      <c r="CW424" s="84"/>
      <c r="CX424" s="84"/>
      <c r="CY424" s="84"/>
      <c r="CZ424" s="84"/>
      <c r="DA424" s="84"/>
      <c r="DB424" s="84"/>
      <c r="DC424" s="84"/>
      <c r="DD424" s="84"/>
      <c r="DE424" s="84"/>
      <c r="DF424" s="84"/>
      <c r="DG424" s="84"/>
      <c r="DH424" s="84"/>
      <c r="DI424" s="84"/>
      <c r="DJ424" s="84"/>
      <c r="DK424" s="84"/>
      <c r="DL424" s="84"/>
      <c r="DM424" s="84"/>
      <c r="DN424" s="84"/>
      <c r="DO424" s="84"/>
      <c r="DP424" s="84"/>
      <c r="DQ424" s="84"/>
      <c r="DR424" s="84"/>
      <c r="DS424" s="84"/>
      <c r="DT424" s="84"/>
      <c r="DU424" s="84"/>
      <c r="DV424" s="84"/>
      <c r="DW424" s="84"/>
      <c r="DX424" s="84"/>
      <c r="DY424" s="84"/>
      <c r="DZ424" s="84"/>
      <c r="EA424" s="84"/>
      <c r="EB424" s="84"/>
      <c r="EC424" s="84"/>
      <c r="ED424" s="84"/>
      <c r="EE424" s="84"/>
      <c r="EF424" s="84"/>
      <c r="EG424" s="84"/>
      <c r="EH424" s="84"/>
      <c r="EI424" s="84"/>
      <c r="EJ424" s="84"/>
      <c r="EK424" s="84"/>
      <c r="EL424" s="84"/>
      <c r="EM424" s="84"/>
      <c r="EN424" s="84"/>
      <c r="EO424" s="84"/>
      <c r="EP424" s="84"/>
      <c r="EQ424" s="84"/>
      <c r="ER424" s="84"/>
      <c r="ES424" s="84"/>
      <c r="ET424" s="84"/>
      <c r="EU424" s="84"/>
      <c r="EV424" s="84"/>
      <c r="EW424" s="84"/>
      <c r="EX424" s="84"/>
      <c r="EY424" s="84"/>
      <c r="EZ424" s="84"/>
      <c r="FA424" s="84"/>
      <c r="FB424" s="84"/>
      <c r="FC424" s="84"/>
      <c r="FD424" s="84"/>
      <c r="FE424" s="84"/>
      <c r="FF424" s="84"/>
      <c r="FG424" s="84"/>
      <c r="FH424" s="84"/>
      <c r="FI424" s="84"/>
      <c r="FJ424" s="84"/>
      <c r="FK424" s="84"/>
      <c r="FL424" s="84"/>
      <c r="FM424" s="84"/>
      <c r="FN424" s="84"/>
      <c r="FO424" s="84"/>
      <c r="FP424" s="84"/>
      <c r="FQ424" s="84"/>
      <c r="FR424" s="84"/>
      <c r="FS424" s="84"/>
      <c r="FT424" s="84"/>
      <c r="FU424" s="84"/>
      <c r="FV424" s="84"/>
      <c r="FW424" s="84"/>
      <c r="FX424" s="84"/>
      <c r="FY424" s="84"/>
      <c r="FZ424" s="84"/>
      <c r="GA424" s="84"/>
      <c r="GB424" s="84"/>
      <c r="GC424" s="84"/>
      <c r="GD424" s="84"/>
      <c r="GE424" s="84"/>
      <c r="GF424" s="84"/>
      <c r="GG424" s="84"/>
      <c r="GH424" s="84"/>
      <c r="GI424" s="84"/>
      <c r="GJ424" s="84"/>
      <c r="GK424" s="84"/>
      <c r="GL424" s="84"/>
      <c r="GM424" s="84"/>
      <c r="GN424" s="84"/>
      <c r="GO424" s="84"/>
      <c r="GP424" s="84"/>
      <c r="GQ424" s="84"/>
      <c r="GR424" s="84"/>
      <c r="GS424" s="84"/>
      <c r="GT424" s="84"/>
      <c r="GU424" s="84"/>
      <c r="GV424" s="84"/>
      <c r="GW424" s="84"/>
      <c r="GX424" s="84"/>
      <c r="GY424" s="84"/>
      <c r="GZ424" s="84"/>
      <c r="HA424" s="84"/>
      <c r="HB424" s="84"/>
      <c r="HC424" s="84"/>
      <c r="HD424" s="84"/>
      <c r="HE424" s="84"/>
      <c r="HF424" s="84"/>
      <c r="HG424" s="84"/>
      <c r="HH424" s="84"/>
      <c r="HI424" s="84"/>
      <c r="HJ424" s="84"/>
      <c r="HK424" s="84"/>
      <c r="HL424" s="84"/>
      <c r="HM424" s="84"/>
      <c r="HN424" s="84"/>
      <c r="HO424" s="84"/>
      <c r="HP424" s="84"/>
      <c r="HQ424" s="84"/>
      <c r="HR424" s="84"/>
      <c r="HS424" s="84"/>
      <c r="HT424" s="84"/>
      <c r="HU424" s="84"/>
      <c r="HV424" s="84"/>
      <c r="HW424" s="84"/>
    </row>
    <row r="425" spans="1:231" x14ac:dyDescent="0.2">
      <c r="A425" s="85"/>
      <c r="B425" s="83"/>
      <c r="C425" s="84"/>
      <c r="D425" s="84"/>
      <c r="E425" s="84"/>
      <c r="F425" s="84"/>
      <c r="G425" s="84"/>
      <c r="H425" s="84"/>
      <c r="I425" s="84"/>
      <c r="J425" s="84"/>
      <c r="K425" s="84"/>
      <c r="L425" s="84"/>
      <c r="M425" s="84"/>
      <c r="N425" s="84"/>
      <c r="O425" s="84"/>
      <c r="P425" s="84"/>
      <c r="Q425" s="84"/>
      <c r="R425" s="84"/>
      <c r="S425" s="84"/>
      <c r="T425" s="84"/>
      <c r="U425" s="84"/>
      <c r="V425" s="84"/>
      <c r="W425" s="84"/>
      <c r="X425" s="84"/>
      <c r="Y425" s="84"/>
      <c r="Z425" s="84"/>
      <c r="AA425" s="84"/>
      <c r="AB425" s="84"/>
      <c r="AC425" s="84"/>
      <c r="AD425" s="84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  <c r="AT425" s="84"/>
      <c r="AU425" s="84"/>
      <c r="AV425" s="84"/>
      <c r="AW425" s="84"/>
      <c r="AX425" s="84"/>
      <c r="AY425" s="84"/>
      <c r="AZ425" s="84"/>
      <c r="BA425" s="84"/>
      <c r="BB425" s="84"/>
      <c r="BC425" s="84"/>
      <c r="BD425" s="84"/>
      <c r="BE425" s="84"/>
      <c r="BF425" s="84"/>
      <c r="BG425" s="84"/>
      <c r="BH425" s="84"/>
      <c r="BI425" s="84"/>
      <c r="BJ425" s="84"/>
      <c r="BK425" s="84"/>
      <c r="BL425" s="84"/>
      <c r="BM425" s="84"/>
      <c r="BN425" s="84"/>
      <c r="BO425" s="84"/>
      <c r="BP425" s="84"/>
      <c r="BQ425" s="84"/>
      <c r="BR425" s="84"/>
      <c r="BS425" s="84"/>
      <c r="BT425" s="84"/>
      <c r="BU425" s="84"/>
      <c r="BV425" s="84"/>
      <c r="BW425" s="84"/>
      <c r="BX425" s="84"/>
      <c r="BY425" s="84"/>
      <c r="BZ425" s="84"/>
      <c r="CA425" s="84"/>
      <c r="CB425" s="84"/>
      <c r="CC425" s="84"/>
      <c r="CD425" s="84"/>
      <c r="CE425" s="84"/>
      <c r="CF425" s="84"/>
      <c r="CG425" s="84"/>
      <c r="CH425" s="84"/>
      <c r="CI425" s="84"/>
      <c r="CJ425" s="84"/>
      <c r="CK425" s="84"/>
      <c r="CL425" s="84"/>
      <c r="CM425" s="84"/>
      <c r="CN425" s="84"/>
      <c r="CO425" s="84"/>
      <c r="CP425" s="84"/>
      <c r="CQ425" s="84"/>
      <c r="CR425" s="84"/>
      <c r="CS425" s="84"/>
      <c r="CT425" s="84"/>
      <c r="CU425" s="84"/>
      <c r="CV425" s="84"/>
      <c r="CW425" s="84"/>
      <c r="CX425" s="84"/>
      <c r="CY425" s="84"/>
      <c r="CZ425" s="84"/>
      <c r="DA425" s="84"/>
      <c r="DB425" s="84"/>
      <c r="DC425" s="84"/>
      <c r="DD425" s="84"/>
      <c r="DE425" s="84"/>
      <c r="DF425" s="84"/>
      <c r="DG425" s="84"/>
      <c r="DH425" s="84"/>
      <c r="DI425" s="84"/>
      <c r="DJ425" s="84"/>
      <c r="DK425" s="84"/>
      <c r="DL425" s="84"/>
      <c r="DM425" s="84"/>
      <c r="DN425" s="84"/>
      <c r="DO425" s="84"/>
      <c r="DP425" s="84"/>
      <c r="DQ425" s="84"/>
      <c r="DR425" s="84"/>
      <c r="DS425" s="84"/>
      <c r="DT425" s="84"/>
      <c r="DU425" s="84"/>
      <c r="DV425" s="84"/>
      <c r="DW425" s="84"/>
      <c r="DX425" s="84"/>
      <c r="DY425" s="84"/>
      <c r="DZ425" s="84"/>
      <c r="EA425" s="84"/>
      <c r="EB425" s="84"/>
      <c r="EC425" s="84"/>
      <c r="ED425" s="84"/>
      <c r="EE425" s="84"/>
      <c r="EF425" s="84"/>
      <c r="EG425" s="84"/>
      <c r="EH425" s="84"/>
      <c r="EI425" s="84"/>
      <c r="EJ425" s="84"/>
      <c r="EK425" s="84"/>
      <c r="EL425" s="84"/>
      <c r="EM425" s="84"/>
      <c r="EN425" s="84"/>
      <c r="EO425" s="84"/>
      <c r="EP425" s="84"/>
      <c r="EQ425" s="84"/>
      <c r="ER425" s="84"/>
      <c r="ES425" s="84"/>
      <c r="ET425" s="84"/>
      <c r="EU425" s="84"/>
      <c r="EV425" s="84"/>
      <c r="EW425" s="84"/>
      <c r="EX425" s="84"/>
      <c r="EY425" s="84"/>
      <c r="EZ425" s="84"/>
      <c r="FA425" s="84"/>
      <c r="FB425" s="84"/>
      <c r="FC425" s="84"/>
      <c r="FD425" s="84"/>
      <c r="FE425" s="84"/>
      <c r="FF425" s="84"/>
      <c r="FG425" s="84"/>
      <c r="FH425" s="84"/>
      <c r="FI425" s="84"/>
      <c r="FJ425" s="84"/>
      <c r="FK425" s="84"/>
      <c r="FL425" s="84"/>
      <c r="FM425" s="84"/>
      <c r="FN425" s="84"/>
      <c r="FO425" s="84"/>
      <c r="FP425" s="84"/>
      <c r="FQ425" s="84"/>
      <c r="FR425" s="84"/>
      <c r="FS425" s="84"/>
      <c r="FT425" s="84"/>
      <c r="FU425" s="84"/>
      <c r="FV425" s="84"/>
      <c r="FW425" s="84"/>
      <c r="FX425" s="84"/>
      <c r="FY425" s="84"/>
      <c r="FZ425" s="84"/>
      <c r="GA425" s="84"/>
      <c r="GB425" s="84"/>
      <c r="GC425" s="84"/>
      <c r="GD425" s="84"/>
      <c r="GE425" s="84"/>
      <c r="GF425" s="84"/>
      <c r="GG425" s="84"/>
      <c r="GH425" s="84"/>
      <c r="GI425" s="84"/>
      <c r="GJ425" s="84"/>
      <c r="GK425" s="84"/>
      <c r="GL425" s="84"/>
      <c r="GM425" s="84"/>
      <c r="GN425" s="84"/>
      <c r="GO425" s="84"/>
      <c r="GP425" s="84"/>
      <c r="GQ425" s="84"/>
      <c r="GR425" s="84"/>
      <c r="GS425" s="84"/>
      <c r="GT425" s="84"/>
      <c r="GU425" s="84"/>
      <c r="GV425" s="84"/>
      <c r="GW425" s="84"/>
      <c r="GX425" s="84"/>
      <c r="GY425" s="84"/>
      <c r="GZ425" s="84"/>
      <c r="HA425" s="84"/>
      <c r="HB425" s="84"/>
      <c r="HC425" s="84"/>
      <c r="HD425" s="84"/>
      <c r="HE425" s="84"/>
      <c r="HF425" s="84"/>
      <c r="HG425" s="84"/>
      <c r="HH425" s="84"/>
      <c r="HI425" s="84"/>
      <c r="HJ425" s="84"/>
      <c r="HK425" s="84"/>
      <c r="HL425" s="84"/>
      <c r="HM425" s="84"/>
      <c r="HN425" s="84"/>
      <c r="HO425" s="84"/>
      <c r="HP425" s="84"/>
      <c r="HQ425" s="84"/>
      <c r="HR425" s="84"/>
      <c r="HS425" s="84"/>
      <c r="HT425" s="84"/>
      <c r="HU425" s="84"/>
      <c r="HV425" s="84"/>
      <c r="HW425" s="84"/>
    </row>
    <row r="426" spans="1:231" x14ac:dyDescent="0.2">
      <c r="A426" s="85"/>
      <c r="B426" s="83"/>
      <c r="C426" s="84"/>
      <c r="D426" s="84"/>
      <c r="E426" s="84"/>
      <c r="F426" s="84"/>
      <c r="G426" s="84"/>
      <c r="H426" s="84"/>
      <c r="I426" s="84"/>
      <c r="J426" s="84"/>
      <c r="K426" s="84"/>
      <c r="L426" s="84"/>
      <c r="M426" s="84"/>
      <c r="N426" s="84"/>
      <c r="O426" s="84"/>
      <c r="P426" s="84"/>
      <c r="Q426" s="84"/>
      <c r="R426" s="84"/>
      <c r="S426" s="84"/>
      <c r="T426" s="84"/>
      <c r="U426" s="84"/>
      <c r="V426" s="84"/>
      <c r="W426" s="84"/>
      <c r="X426" s="84"/>
      <c r="Y426" s="84"/>
      <c r="Z426" s="84"/>
      <c r="AA426" s="84"/>
      <c r="AB426" s="84"/>
      <c r="AC426" s="84"/>
      <c r="AD426" s="84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  <c r="AT426" s="84"/>
      <c r="AU426" s="84"/>
      <c r="AV426" s="84"/>
      <c r="AW426" s="84"/>
      <c r="AX426" s="84"/>
      <c r="AY426" s="84"/>
      <c r="AZ426" s="84"/>
      <c r="BA426" s="84"/>
      <c r="BB426" s="84"/>
      <c r="BC426" s="84"/>
      <c r="BD426" s="84"/>
      <c r="BE426" s="84"/>
      <c r="BF426" s="84"/>
      <c r="BG426" s="84"/>
      <c r="BH426" s="84"/>
      <c r="BI426" s="84"/>
      <c r="BJ426" s="84"/>
      <c r="BK426" s="84"/>
      <c r="BL426" s="84"/>
      <c r="BM426" s="84"/>
      <c r="BN426" s="84"/>
      <c r="BO426" s="84"/>
      <c r="BP426" s="84"/>
      <c r="BQ426" s="84"/>
      <c r="BR426" s="84"/>
      <c r="BS426" s="84"/>
      <c r="BT426" s="84"/>
      <c r="BU426" s="84"/>
      <c r="BV426" s="84"/>
      <c r="BW426" s="84"/>
      <c r="BX426" s="84"/>
      <c r="BY426" s="84"/>
      <c r="BZ426" s="84"/>
      <c r="CA426" s="84"/>
      <c r="CB426" s="84"/>
      <c r="CC426" s="84"/>
      <c r="CD426" s="84"/>
      <c r="CE426" s="84"/>
      <c r="CF426" s="84"/>
      <c r="CG426" s="84"/>
      <c r="CH426" s="84"/>
      <c r="CI426" s="84"/>
      <c r="CJ426" s="84"/>
      <c r="CK426" s="84"/>
      <c r="CL426" s="84"/>
      <c r="CM426" s="84"/>
      <c r="CN426" s="84"/>
      <c r="CO426" s="84"/>
      <c r="CP426" s="84"/>
      <c r="CQ426" s="84"/>
      <c r="CR426" s="84"/>
      <c r="CS426" s="84"/>
      <c r="CT426" s="84"/>
      <c r="CU426" s="84"/>
      <c r="CV426" s="84"/>
      <c r="CW426" s="84"/>
      <c r="CX426" s="84"/>
      <c r="CY426" s="84"/>
      <c r="CZ426" s="84"/>
      <c r="DA426" s="84"/>
      <c r="DB426" s="84"/>
      <c r="DC426" s="84"/>
      <c r="DD426" s="84"/>
      <c r="DE426" s="84"/>
      <c r="DF426" s="84"/>
      <c r="DG426" s="84"/>
      <c r="DH426" s="84"/>
      <c r="DI426" s="84"/>
      <c r="DJ426" s="84"/>
      <c r="DK426" s="84"/>
      <c r="DL426" s="84"/>
      <c r="DM426" s="84"/>
      <c r="DN426" s="84"/>
      <c r="DO426" s="84"/>
      <c r="DP426" s="84"/>
      <c r="DQ426" s="84"/>
      <c r="DR426" s="84"/>
      <c r="DS426" s="84"/>
      <c r="DT426" s="84"/>
      <c r="DU426" s="84"/>
      <c r="DV426" s="84"/>
      <c r="DW426" s="84"/>
      <c r="DX426" s="84"/>
      <c r="DY426" s="84"/>
      <c r="DZ426" s="84"/>
      <c r="EA426" s="84"/>
      <c r="EB426" s="84"/>
      <c r="EC426" s="84"/>
      <c r="ED426" s="84"/>
      <c r="EE426" s="84"/>
      <c r="EF426" s="84"/>
      <c r="EG426" s="84"/>
      <c r="EH426" s="84"/>
      <c r="EI426" s="84"/>
      <c r="EJ426" s="84"/>
      <c r="EK426" s="84"/>
      <c r="EL426" s="84"/>
      <c r="EM426" s="84"/>
      <c r="EN426" s="84"/>
      <c r="EO426" s="84"/>
      <c r="EP426" s="84"/>
      <c r="EQ426" s="84"/>
      <c r="ER426" s="84"/>
      <c r="ES426" s="84"/>
      <c r="ET426" s="84"/>
      <c r="EU426" s="84"/>
      <c r="EV426" s="84"/>
      <c r="EW426" s="84"/>
      <c r="EX426" s="84"/>
      <c r="EY426" s="84"/>
      <c r="EZ426" s="84"/>
      <c r="FA426" s="84"/>
      <c r="FB426" s="84"/>
      <c r="FC426" s="84"/>
      <c r="FD426" s="84"/>
      <c r="FE426" s="84"/>
      <c r="FF426" s="84"/>
      <c r="FG426" s="84"/>
      <c r="FH426" s="84"/>
      <c r="FI426" s="84"/>
      <c r="FJ426" s="84"/>
      <c r="FK426" s="84"/>
      <c r="FL426" s="84"/>
      <c r="FM426" s="84"/>
      <c r="FN426" s="84"/>
      <c r="FO426" s="84"/>
      <c r="FP426" s="84"/>
      <c r="FQ426" s="84"/>
      <c r="FR426" s="84"/>
      <c r="FS426" s="84"/>
      <c r="FT426" s="84"/>
      <c r="FU426" s="84"/>
      <c r="FV426" s="84"/>
      <c r="FW426" s="84"/>
      <c r="FX426" s="84"/>
      <c r="FY426" s="84"/>
      <c r="FZ426" s="84"/>
      <c r="GA426" s="84"/>
      <c r="GB426" s="84"/>
      <c r="GC426" s="84"/>
      <c r="GD426" s="84"/>
      <c r="GE426" s="84"/>
      <c r="GF426" s="84"/>
      <c r="GG426" s="84"/>
      <c r="GH426" s="84"/>
      <c r="GI426" s="84"/>
      <c r="GJ426" s="84"/>
      <c r="GK426" s="84"/>
      <c r="GL426" s="84"/>
      <c r="GM426" s="84"/>
      <c r="GN426" s="84"/>
      <c r="GO426" s="84"/>
      <c r="GP426" s="84"/>
      <c r="GQ426" s="84"/>
      <c r="GR426" s="84"/>
      <c r="GS426" s="84"/>
      <c r="GT426" s="84"/>
      <c r="GU426" s="84"/>
      <c r="GV426" s="84"/>
      <c r="GW426" s="84"/>
      <c r="GX426" s="84"/>
      <c r="GY426" s="84"/>
      <c r="GZ426" s="84"/>
      <c r="HA426" s="84"/>
      <c r="HB426" s="84"/>
      <c r="HC426" s="84"/>
      <c r="HD426" s="84"/>
      <c r="HE426" s="84"/>
      <c r="HF426" s="84"/>
      <c r="HG426" s="84"/>
      <c r="HH426" s="84"/>
      <c r="HI426" s="84"/>
      <c r="HJ426" s="84"/>
      <c r="HK426" s="84"/>
      <c r="HL426" s="84"/>
      <c r="HM426" s="84"/>
      <c r="HN426" s="84"/>
      <c r="HO426" s="84"/>
      <c r="HP426" s="84"/>
      <c r="HQ426" s="84"/>
      <c r="HR426" s="84"/>
      <c r="HS426" s="84"/>
      <c r="HT426" s="84"/>
      <c r="HU426" s="84"/>
      <c r="HV426" s="84"/>
      <c r="HW426" s="84"/>
    </row>
    <row r="427" spans="1:231" x14ac:dyDescent="0.2">
      <c r="A427" s="85"/>
      <c r="B427" s="83"/>
      <c r="C427" s="84"/>
      <c r="D427" s="84"/>
      <c r="E427" s="84"/>
      <c r="F427" s="84"/>
      <c r="G427" s="84"/>
      <c r="H427" s="84"/>
      <c r="I427" s="84"/>
      <c r="J427" s="84"/>
      <c r="K427" s="84"/>
      <c r="L427" s="84"/>
      <c r="M427" s="84"/>
      <c r="N427" s="84"/>
      <c r="O427" s="84"/>
      <c r="P427" s="84"/>
      <c r="Q427" s="84"/>
      <c r="R427" s="84"/>
      <c r="S427" s="84"/>
      <c r="T427" s="84"/>
      <c r="U427" s="84"/>
      <c r="V427" s="84"/>
      <c r="W427" s="84"/>
      <c r="X427" s="84"/>
      <c r="Y427" s="84"/>
      <c r="Z427" s="84"/>
      <c r="AA427" s="84"/>
      <c r="AB427" s="84"/>
      <c r="AC427" s="84"/>
      <c r="AD427" s="84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  <c r="AT427" s="84"/>
      <c r="AU427" s="84"/>
      <c r="AV427" s="84"/>
      <c r="AW427" s="84"/>
      <c r="AX427" s="84"/>
      <c r="AY427" s="84"/>
      <c r="AZ427" s="84"/>
      <c r="BA427" s="84"/>
      <c r="BB427" s="84"/>
      <c r="BC427" s="84"/>
      <c r="BD427" s="84"/>
      <c r="BE427" s="84"/>
      <c r="BF427" s="84"/>
      <c r="BG427" s="84"/>
      <c r="BH427" s="84"/>
      <c r="BI427" s="84"/>
      <c r="BJ427" s="84"/>
      <c r="BK427" s="84"/>
      <c r="BL427" s="84"/>
      <c r="BM427" s="84"/>
      <c r="BN427" s="84"/>
      <c r="BO427" s="84"/>
      <c r="BP427" s="84"/>
      <c r="BQ427" s="84"/>
      <c r="BR427" s="84"/>
      <c r="BS427" s="84"/>
      <c r="BT427" s="84"/>
      <c r="BU427" s="84"/>
      <c r="BV427" s="84"/>
      <c r="BW427" s="84"/>
      <c r="BX427" s="84"/>
      <c r="BY427" s="84"/>
      <c r="BZ427" s="84"/>
      <c r="CA427" s="84"/>
      <c r="CB427" s="84"/>
      <c r="CC427" s="84"/>
      <c r="CD427" s="84"/>
      <c r="CE427" s="84"/>
      <c r="CF427" s="84"/>
      <c r="CG427" s="84"/>
      <c r="CH427" s="84"/>
      <c r="CI427" s="84"/>
      <c r="CJ427" s="84"/>
      <c r="CK427" s="84"/>
      <c r="CL427" s="84"/>
      <c r="CM427" s="84"/>
      <c r="CN427" s="84"/>
      <c r="CO427" s="84"/>
      <c r="CP427" s="84"/>
      <c r="CQ427" s="84"/>
      <c r="CR427" s="84"/>
      <c r="CS427" s="84"/>
      <c r="CT427" s="84"/>
      <c r="CU427" s="84"/>
      <c r="CV427" s="84"/>
      <c r="CW427" s="84"/>
      <c r="CX427" s="84"/>
      <c r="CY427" s="84"/>
      <c r="CZ427" s="84"/>
      <c r="DA427" s="84"/>
      <c r="DB427" s="84"/>
      <c r="DC427" s="84"/>
      <c r="DD427" s="84"/>
      <c r="DE427" s="84"/>
      <c r="DF427" s="84"/>
      <c r="DG427" s="84"/>
      <c r="DH427" s="84"/>
      <c r="DI427" s="84"/>
      <c r="DJ427" s="84"/>
      <c r="DK427" s="84"/>
      <c r="DL427" s="84"/>
      <c r="DM427" s="84"/>
      <c r="DN427" s="84"/>
      <c r="DO427" s="84"/>
      <c r="DP427" s="84"/>
      <c r="DQ427" s="84"/>
      <c r="DR427" s="84"/>
      <c r="DS427" s="84"/>
      <c r="DT427" s="84"/>
      <c r="DU427" s="84"/>
      <c r="DV427" s="84"/>
      <c r="DW427" s="84"/>
      <c r="DX427" s="84"/>
      <c r="DY427" s="84"/>
      <c r="DZ427" s="84"/>
      <c r="EA427" s="84"/>
      <c r="EB427" s="84"/>
      <c r="EC427" s="84"/>
      <c r="ED427" s="84"/>
      <c r="EE427" s="84"/>
      <c r="EF427" s="84"/>
      <c r="EG427" s="84"/>
      <c r="EH427" s="84"/>
      <c r="EI427" s="84"/>
      <c r="EJ427" s="84"/>
      <c r="EK427" s="84"/>
      <c r="EL427" s="84"/>
      <c r="EM427" s="84"/>
      <c r="EN427" s="84"/>
      <c r="EO427" s="84"/>
      <c r="EP427" s="84"/>
      <c r="EQ427" s="84"/>
      <c r="ER427" s="84"/>
      <c r="ES427" s="84"/>
      <c r="ET427" s="84"/>
      <c r="EU427" s="84"/>
      <c r="EV427" s="84"/>
      <c r="EW427" s="84"/>
      <c r="EX427" s="84"/>
      <c r="EY427" s="84"/>
      <c r="EZ427" s="84"/>
      <c r="FA427" s="84"/>
      <c r="FB427" s="84"/>
      <c r="FC427" s="84"/>
      <c r="FD427" s="84"/>
      <c r="FE427" s="84"/>
      <c r="FF427" s="84"/>
      <c r="FG427" s="84"/>
      <c r="FH427" s="84"/>
      <c r="FI427" s="84"/>
      <c r="FJ427" s="84"/>
      <c r="FK427" s="84"/>
      <c r="FL427" s="84"/>
      <c r="FM427" s="84"/>
      <c r="FN427" s="84"/>
      <c r="FO427" s="84"/>
      <c r="FP427" s="84"/>
      <c r="FQ427" s="84"/>
      <c r="FR427" s="84"/>
      <c r="FS427" s="84"/>
      <c r="FT427" s="84"/>
      <c r="FU427" s="84"/>
      <c r="FV427" s="84"/>
      <c r="FW427" s="84"/>
      <c r="FX427" s="84"/>
      <c r="FY427" s="84"/>
      <c r="FZ427" s="84"/>
      <c r="GA427" s="84"/>
      <c r="GB427" s="84"/>
      <c r="GC427" s="84"/>
      <c r="GD427" s="84"/>
      <c r="GE427" s="84"/>
      <c r="GF427" s="84"/>
      <c r="GG427" s="84"/>
      <c r="GH427" s="84"/>
      <c r="GI427" s="84"/>
      <c r="GJ427" s="84"/>
      <c r="GK427" s="84"/>
      <c r="GL427" s="84"/>
      <c r="GM427" s="84"/>
      <c r="GN427" s="84"/>
      <c r="GO427" s="84"/>
      <c r="GP427" s="84"/>
      <c r="GQ427" s="84"/>
      <c r="GR427" s="84"/>
      <c r="GS427" s="84"/>
      <c r="GT427" s="84"/>
      <c r="GU427" s="84"/>
      <c r="GV427" s="84"/>
      <c r="GW427" s="84"/>
      <c r="GX427" s="84"/>
      <c r="GY427" s="84"/>
      <c r="GZ427" s="84"/>
      <c r="HA427" s="84"/>
      <c r="HB427" s="84"/>
      <c r="HC427" s="84"/>
      <c r="HD427" s="84"/>
      <c r="HE427" s="84"/>
      <c r="HF427" s="84"/>
      <c r="HG427" s="84"/>
      <c r="HH427" s="84"/>
      <c r="HI427" s="84"/>
      <c r="HJ427" s="84"/>
      <c r="HK427" s="84"/>
      <c r="HL427" s="84"/>
      <c r="HM427" s="84"/>
      <c r="HN427" s="84"/>
      <c r="HO427" s="84"/>
      <c r="HP427" s="84"/>
      <c r="HQ427" s="84"/>
      <c r="HR427" s="84"/>
      <c r="HS427" s="84"/>
      <c r="HT427" s="84"/>
      <c r="HU427" s="84"/>
      <c r="HV427" s="84"/>
      <c r="HW427" s="84"/>
    </row>
    <row r="428" spans="1:231" x14ac:dyDescent="0.2">
      <c r="A428" s="85"/>
      <c r="B428" s="83"/>
      <c r="C428" s="84"/>
      <c r="D428" s="84"/>
      <c r="E428" s="84"/>
      <c r="F428" s="84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  <c r="AA428" s="84"/>
      <c r="AB428" s="84"/>
      <c r="AC428" s="84"/>
      <c r="AD428" s="84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  <c r="AT428" s="84"/>
      <c r="AU428" s="84"/>
      <c r="AV428" s="84"/>
      <c r="AW428" s="84"/>
      <c r="AX428" s="84"/>
      <c r="AY428" s="84"/>
      <c r="AZ428" s="84"/>
      <c r="BA428" s="84"/>
      <c r="BB428" s="84"/>
      <c r="BC428" s="84"/>
      <c r="BD428" s="84"/>
      <c r="BE428" s="84"/>
      <c r="BF428" s="84"/>
      <c r="BG428" s="84"/>
      <c r="BH428" s="84"/>
      <c r="BI428" s="84"/>
      <c r="BJ428" s="84"/>
      <c r="BK428" s="84"/>
      <c r="BL428" s="84"/>
      <c r="BM428" s="84"/>
      <c r="BN428" s="84"/>
      <c r="BO428" s="84"/>
      <c r="BP428" s="84"/>
      <c r="BQ428" s="84"/>
      <c r="BR428" s="84"/>
      <c r="BS428" s="84"/>
      <c r="BT428" s="84"/>
      <c r="BU428" s="84"/>
      <c r="BV428" s="84"/>
      <c r="BW428" s="84"/>
      <c r="BX428" s="84"/>
      <c r="BY428" s="84"/>
      <c r="BZ428" s="84"/>
      <c r="CA428" s="84"/>
      <c r="CB428" s="84"/>
      <c r="CC428" s="84"/>
      <c r="CD428" s="84"/>
      <c r="CE428" s="84"/>
      <c r="CF428" s="84"/>
      <c r="CG428" s="84"/>
      <c r="CH428" s="84"/>
      <c r="CI428" s="84"/>
      <c r="CJ428" s="84"/>
      <c r="CK428" s="84"/>
      <c r="CL428" s="84"/>
      <c r="CM428" s="84"/>
      <c r="CN428" s="84"/>
      <c r="CO428" s="84"/>
      <c r="CP428" s="84"/>
      <c r="CQ428" s="84"/>
      <c r="CR428" s="84"/>
      <c r="CS428" s="84"/>
      <c r="CT428" s="84"/>
      <c r="CU428" s="84"/>
      <c r="CV428" s="84"/>
      <c r="CW428" s="84"/>
      <c r="CX428" s="84"/>
      <c r="CY428" s="84"/>
      <c r="CZ428" s="84"/>
      <c r="DA428" s="84"/>
      <c r="DB428" s="84"/>
      <c r="DC428" s="84"/>
      <c r="DD428" s="84"/>
      <c r="DE428" s="84"/>
      <c r="DF428" s="84"/>
      <c r="DG428" s="84"/>
      <c r="DH428" s="84"/>
      <c r="DI428" s="84"/>
      <c r="DJ428" s="84"/>
      <c r="DK428" s="84"/>
      <c r="DL428" s="84"/>
      <c r="DM428" s="84"/>
      <c r="DN428" s="84"/>
      <c r="DO428" s="84"/>
      <c r="DP428" s="84"/>
      <c r="DQ428" s="84"/>
      <c r="DR428" s="84"/>
      <c r="DS428" s="84"/>
      <c r="DT428" s="84"/>
      <c r="DU428" s="84"/>
      <c r="DV428" s="84"/>
      <c r="DW428" s="84"/>
      <c r="DX428" s="84"/>
      <c r="DY428" s="84"/>
      <c r="DZ428" s="84"/>
      <c r="EA428" s="84"/>
      <c r="EB428" s="84"/>
      <c r="EC428" s="84"/>
      <c r="ED428" s="84"/>
      <c r="EE428" s="84"/>
      <c r="EF428" s="84"/>
      <c r="EG428" s="84"/>
      <c r="EH428" s="84"/>
      <c r="EI428" s="84"/>
      <c r="EJ428" s="84"/>
      <c r="EK428" s="84"/>
      <c r="EL428" s="84"/>
      <c r="EM428" s="84"/>
      <c r="EN428" s="84"/>
      <c r="EO428" s="84"/>
      <c r="EP428" s="84"/>
      <c r="EQ428" s="84"/>
      <c r="ER428" s="84"/>
      <c r="ES428" s="84"/>
      <c r="ET428" s="84"/>
      <c r="EU428" s="84"/>
      <c r="EV428" s="84"/>
      <c r="EW428" s="84"/>
      <c r="EX428" s="84"/>
      <c r="EY428" s="84"/>
      <c r="EZ428" s="84"/>
      <c r="FA428" s="84"/>
      <c r="FB428" s="84"/>
      <c r="FC428" s="84"/>
      <c r="FD428" s="84"/>
      <c r="FE428" s="84"/>
      <c r="FF428" s="84"/>
      <c r="FG428" s="84"/>
      <c r="FH428" s="84"/>
      <c r="FI428" s="84"/>
      <c r="FJ428" s="84"/>
      <c r="FK428" s="84"/>
      <c r="FL428" s="84"/>
      <c r="FM428" s="84"/>
      <c r="FN428" s="84"/>
      <c r="FO428" s="84"/>
      <c r="FP428" s="84"/>
      <c r="FQ428" s="84"/>
      <c r="FR428" s="84"/>
      <c r="FS428" s="84"/>
      <c r="FT428" s="84"/>
      <c r="FU428" s="84"/>
      <c r="FV428" s="84"/>
      <c r="FW428" s="84"/>
      <c r="FX428" s="84"/>
      <c r="FY428" s="84"/>
      <c r="FZ428" s="84"/>
      <c r="GA428" s="84"/>
      <c r="GB428" s="84"/>
      <c r="GC428" s="84"/>
      <c r="GD428" s="84"/>
      <c r="GE428" s="84"/>
      <c r="GF428" s="84"/>
      <c r="GG428" s="84"/>
      <c r="GH428" s="84"/>
      <c r="GI428" s="84"/>
      <c r="GJ428" s="84"/>
      <c r="GK428" s="84"/>
      <c r="GL428" s="84"/>
      <c r="GM428" s="84"/>
      <c r="GN428" s="84"/>
      <c r="GO428" s="84"/>
      <c r="GP428" s="84"/>
      <c r="GQ428" s="84"/>
      <c r="GR428" s="84"/>
      <c r="GS428" s="84"/>
      <c r="GT428" s="84"/>
      <c r="GU428" s="84"/>
      <c r="GV428" s="84"/>
      <c r="GW428" s="84"/>
      <c r="GX428" s="84"/>
      <c r="GY428" s="84"/>
      <c r="GZ428" s="84"/>
      <c r="HA428" s="84"/>
      <c r="HB428" s="84"/>
      <c r="HC428" s="84"/>
      <c r="HD428" s="84"/>
      <c r="HE428" s="84"/>
      <c r="HF428" s="84"/>
      <c r="HG428" s="84"/>
      <c r="HH428" s="84"/>
      <c r="HI428" s="84"/>
      <c r="HJ428" s="84"/>
      <c r="HK428" s="84"/>
      <c r="HL428" s="84"/>
      <c r="HM428" s="84"/>
      <c r="HN428" s="84"/>
      <c r="HO428" s="84"/>
      <c r="HP428" s="84"/>
      <c r="HQ428" s="84"/>
      <c r="HR428" s="84"/>
      <c r="HS428" s="84"/>
      <c r="HT428" s="84"/>
      <c r="HU428" s="84"/>
      <c r="HV428" s="84"/>
      <c r="HW428" s="84"/>
    </row>
    <row r="429" spans="1:231" x14ac:dyDescent="0.2">
      <c r="A429" s="85"/>
      <c r="B429" s="83"/>
      <c r="C429" s="84"/>
      <c r="D429" s="84"/>
      <c r="E429" s="84"/>
      <c r="F429" s="84"/>
      <c r="G429" s="84"/>
      <c r="H429" s="84"/>
      <c r="I429" s="84"/>
      <c r="J429" s="84"/>
      <c r="K429" s="84"/>
      <c r="L429" s="84"/>
      <c r="M429" s="84"/>
      <c r="N429" s="84"/>
      <c r="O429" s="84"/>
      <c r="P429" s="84"/>
      <c r="Q429" s="84"/>
      <c r="R429" s="84"/>
      <c r="S429" s="84"/>
      <c r="T429" s="84"/>
      <c r="U429" s="84"/>
      <c r="V429" s="84"/>
      <c r="W429" s="84"/>
      <c r="X429" s="84"/>
      <c r="Y429" s="84"/>
      <c r="Z429" s="84"/>
      <c r="AA429" s="84"/>
      <c r="AB429" s="84"/>
      <c r="AC429" s="84"/>
      <c r="AD429" s="84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  <c r="AT429" s="84"/>
      <c r="AU429" s="84"/>
      <c r="AV429" s="84"/>
      <c r="AW429" s="84"/>
      <c r="AX429" s="84"/>
      <c r="AY429" s="84"/>
      <c r="AZ429" s="84"/>
      <c r="BA429" s="84"/>
      <c r="BB429" s="84"/>
      <c r="BC429" s="84"/>
      <c r="BD429" s="84"/>
      <c r="BE429" s="84"/>
      <c r="BF429" s="84"/>
      <c r="BG429" s="84"/>
      <c r="BH429" s="84"/>
      <c r="BI429" s="84"/>
      <c r="BJ429" s="84"/>
      <c r="BK429" s="84"/>
      <c r="BL429" s="84"/>
      <c r="BM429" s="84"/>
      <c r="BN429" s="84"/>
      <c r="BO429" s="84"/>
      <c r="BP429" s="84"/>
      <c r="BQ429" s="84"/>
      <c r="BR429" s="84"/>
      <c r="BS429" s="84"/>
      <c r="BT429" s="84"/>
      <c r="BU429" s="84"/>
      <c r="BV429" s="84"/>
      <c r="BW429" s="84"/>
      <c r="BX429" s="84"/>
      <c r="BY429" s="84"/>
      <c r="BZ429" s="84"/>
      <c r="CA429" s="84"/>
      <c r="CB429" s="84"/>
      <c r="CC429" s="84"/>
      <c r="CD429" s="84"/>
      <c r="CE429" s="84"/>
      <c r="CF429" s="84"/>
      <c r="CG429" s="84"/>
      <c r="CH429" s="84"/>
      <c r="CI429" s="84"/>
      <c r="CJ429" s="84"/>
      <c r="CK429" s="84"/>
      <c r="CL429" s="84"/>
      <c r="CM429" s="84"/>
      <c r="CN429" s="84"/>
      <c r="CO429" s="84"/>
      <c r="CP429" s="84"/>
      <c r="CQ429" s="84"/>
      <c r="CR429" s="84"/>
      <c r="CS429" s="84"/>
      <c r="CT429" s="84"/>
      <c r="CU429" s="84"/>
      <c r="CV429" s="84"/>
      <c r="CW429" s="84"/>
      <c r="CX429" s="84"/>
      <c r="CY429" s="84"/>
      <c r="CZ429" s="84"/>
      <c r="DA429" s="84"/>
      <c r="DB429" s="84"/>
      <c r="DC429" s="84"/>
      <c r="DD429" s="84"/>
      <c r="DE429" s="84"/>
      <c r="DF429" s="84"/>
      <c r="DG429" s="84"/>
      <c r="DH429" s="84"/>
      <c r="DI429" s="84"/>
      <c r="DJ429" s="84"/>
      <c r="DK429" s="84"/>
      <c r="DL429" s="84"/>
      <c r="DM429" s="84"/>
      <c r="DN429" s="84"/>
      <c r="DO429" s="84"/>
      <c r="DP429" s="84"/>
      <c r="DQ429" s="84"/>
      <c r="DR429" s="84"/>
      <c r="DS429" s="84"/>
      <c r="DT429" s="84"/>
      <c r="DU429" s="84"/>
      <c r="DV429" s="84"/>
      <c r="DW429" s="84"/>
      <c r="DX429" s="84"/>
      <c r="DY429" s="84"/>
      <c r="DZ429" s="84"/>
      <c r="EA429" s="84"/>
      <c r="EB429" s="84"/>
      <c r="EC429" s="84"/>
      <c r="ED429" s="84"/>
      <c r="EE429" s="84"/>
      <c r="EF429" s="84"/>
      <c r="EG429" s="84"/>
      <c r="EH429" s="84"/>
      <c r="EI429" s="84"/>
      <c r="EJ429" s="84"/>
      <c r="EK429" s="84"/>
      <c r="EL429" s="84"/>
      <c r="EM429" s="84"/>
      <c r="EN429" s="84"/>
      <c r="EO429" s="84"/>
      <c r="EP429" s="84"/>
      <c r="EQ429" s="84"/>
      <c r="ER429" s="84"/>
      <c r="ES429" s="84"/>
      <c r="ET429" s="84"/>
      <c r="EU429" s="84"/>
      <c r="EV429" s="84"/>
      <c r="EW429" s="84"/>
      <c r="EX429" s="84"/>
      <c r="EY429" s="84"/>
      <c r="EZ429" s="84"/>
      <c r="FA429" s="84"/>
      <c r="FB429" s="84"/>
      <c r="FC429" s="84"/>
      <c r="FD429" s="84"/>
      <c r="FE429" s="84"/>
      <c r="FF429" s="84"/>
      <c r="FG429" s="84"/>
      <c r="FH429" s="84"/>
      <c r="FI429" s="84"/>
      <c r="FJ429" s="84"/>
      <c r="FK429" s="84"/>
      <c r="FL429" s="84"/>
      <c r="FM429" s="84"/>
      <c r="FN429" s="84"/>
      <c r="FO429" s="84"/>
      <c r="FP429" s="84"/>
      <c r="FQ429" s="84"/>
      <c r="FR429" s="84"/>
      <c r="FS429" s="84"/>
      <c r="FT429" s="84"/>
      <c r="FU429" s="84"/>
      <c r="FV429" s="84"/>
      <c r="FW429" s="84"/>
      <c r="FX429" s="84"/>
      <c r="FY429" s="84"/>
      <c r="FZ429" s="84"/>
      <c r="GA429" s="84"/>
      <c r="GB429" s="84"/>
      <c r="GC429" s="84"/>
      <c r="GD429" s="84"/>
      <c r="GE429" s="84"/>
      <c r="GF429" s="84"/>
      <c r="GG429" s="84"/>
      <c r="GH429" s="84"/>
      <c r="GI429" s="84"/>
      <c r="GJ429" s="84"/>
      <c r="GK429" s="84"/>
      <c r="GL429" s="84"/>
      <c r="GM429" s="84"/>
      <c r="GN429" s="84"/>
      <c r="GO429" s="84"/>
      <c r="GP429" s="84"/>
      <c r="GQ429" s="84"/>
      <c r="GR429" s="84"/>
      <c r="GS429" s="84"/>
      <c r="GT429" s="84"/>
      <c r="GU429" s="84"/>
      <c r="GV429" s="84"/>
      <c r="GW429" s="84"/>
      <c r="GX429" s="84"/>
      <c r="GY429" s="84"/>
      <c r="GZ429" s="84"/>
      <c r="HA429" s="84"/>
      <c r="HB429" s="84"/>
      <c r="HC429" s="84"/>
      <c r="HD429" s="84"/>
      <c r="HE429" s="84"/>
      <c r="HF429" s="84"/>
      <c r="HG429" s="84"/>
      <c r="HH429" s="84"/>
      <c r="HI429" s="84"/>
      <c r="HJ429" s="84"/>
      <c r="HK429" s="84"/>
      <c r="HL429" s="84"/>
      <c r="HM429" s="84"/>
      <c r="HN429" s="84"/>
      <c r="HO429" s="84"/>
      <c r="HP429" s="84"/>
      <c r="HQ429" s="84"/>
      <c r="HR429" s="84"/>
      <c r="HS429" s="84"/>
      <c r="HT429" s="84"/>
      <c r="HU429" s="84"/>
      <c r="HV429" s="84"/>
      <c r="HW429" s="84"/>
    </row>
    <row r="430" spans="1:231" x14ac:dyDescent="0.2">
      <c r="A430" s="85"/>
      <c r="B430" s="83"/>
      <c r="C430" s="84"/>
      <c r="D430" s="84"/>
      <c r="E430" s="84"/>
      <c r="F430" s="84"/>
      <c r="G430" s="84"/>
      <c r="H430" s="84"/>
      <c r="I430" s="84"/>
      <c r="J430" s="84"/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  <c r="V430" s="84"/>
      <c r="W430" s="84"/>
      <c r="X430" s="84"/>
      <c r="Y430" s="84"/>
      <c r="Z430" s="84"/>
      <c r="AA430" s="84"/>
      <c r="AB430" s="84"/>
      <c r="AC430" s="84"/>
      <c r="AD430" s="84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  <c r="AT430" s="84"/>
      <c r="AU430" s="84"/>
      <c r="AV430" s="84"/>
      <c r="AW430" s="84"/>
      <c r="AX430" s="84"/>
      <c r="AY430" s="84"/>
      <c r="AZ430" s="84"/>
      <c r="BA430" s="84"/>
      <c r="BB430" s="84"/>
      <c r="BC430" s="84"/>
      <c r="BD430" s="84"/>
      <c r="BE430" s="84"/>
      <c r="BF430" s="84"/>
      <c r="BG430" s="84"/>
      <c r="BH430" s="84"/>
      <c r="BI430" s="84"/>
      <c r="BJ430" s="84"/>
      <c r="BK430" s="84"/>
      <c r="BL430" s="84"/>
      <c r="BM430" s="84"/>
      <c r="BN430" s="84"/>
      <c r="BO430" s="84"/>
      <c r="BP430" s="84"/>
      <c r="BQ430" s="84"/>
      <c r="BR430" s="84"/>
      <c r="BS430" s="84"/>
      <c r="BT430" s="84"/>
      <c r="BU430" s="84"/>
      <c r="BV430" s="84"/>
      <c r="BW430" s="84"/>
      <c r="BX430" s="84"/>
      <c r="BY430" s="84"/>
      <c r="BZ430" s="84"/>
      <c r="CA430" s="84"/>
      <c r="CB430" s="84"/>
      <c r="CC430" s="84"/>
      <c r="CD430" s="84"/>
      <c r="CE430" s="84"/>
      <c r="CF430" s="84"/>
      <c r="CG430" s="84"/>
      <c r="CH430" s="84"/>
      <c r="CI430" s="84"/>
      <c r="CJ430" s="84"/>
      <c r="CK430" s="84"/>
      <c r="CL430" s="84"/>
      <c r="CM430" s="84"/>
      <c r="CN430" s="84"/>
      <c r="CO430" s="84"/>
      <c r="CP430" s="84"/>
      <c r="CQ430" s="84"/>
      <c r="CR430" s="84"/>
      <c r="CS430" s="84"/>
      <c r="CT430" s="84"/>
      <c r="CU430" s="84"/>
      <c r="CV430" s="84"/>
      <c r="CW430" s="84"/>
      <c r="CX430" s="84"/>
      <c r="CY430" s="84"/>
      <c r="CZ430" s="84"/>
      <c r="DA430" s="84"/>
      <c r="DB430" s="84"/>
      <c r="DC430" s="84"/>
      <c r="DD430" s="84"/>
      <c r="DE430" s="84"/>
      <c r="DF430" s="84"/>
      <c r="DG430" s="84"/>
      <c r="DH430" s="84"/>
      <c r="DI430" s="84"/>
      <c r="DJ430" s="84"/>
      <c r="DK430" s="84"/>
      <c r="DL430" s="84"/>
      <c r="DM430" s="84"/>
      <c r="DN430" s="84"/>
      <c r="DO430" s="84"/>
      <c r="DP430" s="84"/>
      <c r="DQ430" s="84"/>
      <c r="DR430" s="84"/>
      <c r="DS430" s="84"/>
      <c r="DT430" s="84"/>
      <c r="DU430" s="84"/>
      <c r="DV430" s="84"/>
      <c r="DW430" s="84"/>
      <c r="DX430" s="84"/>
      <c r="DY430" s="84"/>
      <c r="DZ430" s="84"/>
      <c r="EA430" s="84"/>
      <c r="EB430" s="84"/>
      <c r="EC430" s="84"/>
      <c r="ED430" s="84"/>
      <c r="EE430" s="84"/>
      <c r="EF430" s="84"/>
      <c r="EG430" s="84"/>
      <c r="EH430" s="84"/>
      <c r="EI430" s="84"/>
      <c r="EJ430" s="84"/>
      <c r="EK430" s="84"/>
      <c r="EL430" s="84"/>
      <c r="EM430" s="84"/>
      <c r="EN430" s="84"/>
      <c r="EO430" s="84"/>
      <c r="EP430" s="84"/>
      <c r="EQ430" s="84"/>
      <c r="ER430" s="84"/>
      <c r="ES430" s="84"/>
      <c r="ET430" s="84"/>
      <c r="EU430" s="84"/>
      <c r="EV430" s="84"/>
      <c r="EW430" s="84"/>
      <c r="EX430" s="84"/>
      <c r="EY430" s="84"/>
      <c r="EZ430" s="84"/>
      <c r="FA430" s="84"/>
      <c r="FB430" s="84"/>
      <c r="FC430" s="84"/>
      <c r="FD430" s="84"/>
      <c r="FE430" s="84"/>
      <c r="FF430" s="84"/>
      <c r="FG430" s="84"/>
      <c r="FH430" s="84"/>
      <c r="FI430" s="84"/>
      <c r="FJ430" s="84"/>
      <c r="FK430" s="84"/>
      <c r="FL430" s="84"/>
      <c r="FM430" s="84"/>
      <c r="FN430" s="84"/>
      <c r="FO430" s="84"/>
      <c r="FP430" s="84"/>
      <c r="FQ430" s="84"/>
      <c r="FR430" s="84"/>
      <c r="FS430" s="84"/>
      <c r="FT430" s="84"/>
      <c r="FU430" s="84"/>
      <c r="FV430" s="84"/>
      <c r="FW430" s="84"/>
      <c r="FX430" s="84"/>
      <c r="FY430" s="84"/>
      <c r="FZ430" s="84"/>
      <c r="GA430" s="84"/>
      <c r="GB430" s="84"/>
      <c r="GC430" s="84"/>
      <c r="GD430" s="84"/>
      <c r="GE430" s="84"/>
      <c r="GF430" s="84"/>
      <c r="GG430" s="84"/>
      <c r="GH430" s="84"/>
      <c r="GI430" s="84"/>
      <c r="GJ430" s="84"/>
      <c r="GK430" s="84"/>
      <c r="GL430" s="84"/>
      <c r="GM430" s="84"/>
      <c r="GN430" s="84"/>
      <c r="GO430" s="84"/>
      <c r="GP430" s="84"/>
      <c r="GQ430" s="84"/>
      <c r="GR430" s="84"/>
      <c r="GS430" s="84"/>
      <c r="GT430" s="84"/>
      <c r="GU430" s="84"/>
      <c r="GV430" s="84"/>
      <c r="GW430" s="84"/>
      <c r="GX430" s="84"/>
      <c r="GY430" s="84"/>
      <c r="GZ430" s="84"/>
      <c r="HA430" s="84"/>
      <c r="HB430" s="84"/>
      <c r="HC430" s="84"/>
      <c r="HD430" s="84"/>
      <c r="HE430" s="84"/>
      <c r="HF430" s="84"/>
      <c r="HG430" s="84"/>
      <c r="HH430" s="84"/>
      <c r="HI430" s="84"/>
      <c r="HJ430" s="84"/>
      <c r="HK430" s="84"/>
      <c r="HL430" s="84"/>
      <c r="HM430" s="84"/>
      <c r="HN430" s="84"/>
      <c r="HO430" s="84"/>
      <c r="HP430" s="84"/>
      <c r="HQ430" s="84"/>
      <c r="HR430" s="84"/>
      <c r="HS430" s="84"/>
      <c r="HT430" s="84"/>
      <c r="HU430" s="84"/>
      <c r="HV430" s="84"/>
      <c r="HW430" s="84"/>
    </row>
    <row r="431" spans="1:231" x14ac:dyDescent="0.2">
      <c r="A431" s="85"/>
      <c r="B431" s="83"/>
      <c r="C431" s="84"/>
      <c r="D431" s="84"/>
      <c r="E431" s="84"/>
      <c r="F431" s="84"/>
      <c r="G431" s="84"/>
      <c r="H431" s="84"/>
      <c r="I431" s="84"/>
      <c r="J431" s="84"/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  <c r="V431" s="84"/>
      <c r="W431" s="84"/>
      <c r="X431" s="84"/>
      <c r="Y431" s="84"/>
      <c r="Z431" s="84"/>
      <c r="AA431" s="84"/>
      <c r="AB431" s="84"/>
      <c r="AC431" s="84"/>
      <c r="AD431" s="84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  <c r="AT431" s="84"/>
      <c r="AU431" s="84"/>
      <c r="AV431" s="84"/>
      <c r="AW431" s="84"/>
      <c r="AX431" s="84"/>
      <c r="AY431" s="84"/>
      <c r="AZ431" s="84"/>
      <c r="BA431" s="84"/>
      <c r="BB431" s="84"/>
      <c r="BC431" s="84"/>
      <c r="BD431" s="84"/>
      <c r="BE431" s="84"/>
      <c r="BF431" s="84"/>
      <c r="BG431" s="84"/>
      <c r="BH431" s="84"/>
      <c r="BI431" s="84"/>
      <c r="BJ431" s="84"/>
      <c r="BK431" s="84"/>
      <c r="BL431" s="84"/>
      <c r="BM431" s="84"/>
      <c r="BN431" s="84"/>
      <c r="BO431" s="84"/>
      <c r="BP431" s="84"/>
      <c r="BQ431" s="84"/>
      <c r="BR431" s="84"/>
      <c r="BS431" s="84"/>
      <c r="BT431" s="84"/>
      <c r="BU431" s="84"/>
      <c r="BV431" s="84"/>
      <c r="BW431" s="84"/>
      <c r="BX431" s="84"/>
      <c r="BY431" s="84"/>
      <c r="BZ431" s="84"/>
      <c r="CA431" s="84"/>
      <c r="CB431" s="84"/>
      <c r="CC431" s="84"/>
      <c r="CD431" s="84"/>
      <c r="CE431" s="84"/>
      <c r="CF431" s="84"/>
      <c r="CG431" s="84"/>
      <c r="CH431" s="84"/>
      <c r="CI431" s="84"/>
      <c r="CJ431" s="84"/>
      <c r="CK431" s="84"/>
      <c r="CL431" s="84"/>
      <c r="CM431" s="84"/>
      <c r="CN431" s="84"/>
      <c r="CO431" s="84"/>
      <c r="CP431" s="84"/>
      <c r="CQ431" s="84"/>
      <c r="CR431" s="84"/>
      <c r="CS431" s="84"/>
      <c r="CT431" s="84"/>
      <c r="CU431" s="84"/>
      <c r="CV431" s="84"/>
      <c r="CW431" s="84"/>
      <c r="CX431" s="84"/>
      <c r="CY431" s="84"/>
      <c r="CZ431" s="84"/>
      <c r="DA431" s="84"/>
      <c r="DB431" s="84"/>
      <c r="DC431" s="84"/>
      <c r="DD431" s="84"/>
      <c r="DE431" s="84"/>
      <c r="DF431" s="84"/>
      <c r="DG431" s="84"/>
      <c r="DH431" s="84"/>
      <c r="DI431" s="84"/>
      <c r="DJ431" s="84"/>
      <c r="DK431" s="84"/>
      <c r="DL431" s="84"/>
      <c r="DM431" s="84"/>
      <c r="DN431" s="84"/>
      <c r="DO431" s="84"/>
      <c r="DP431" s="84"/>
      <c r="DQ431" s="84"/>
      <c r="DR431" s="84"/>
      <c r="DS431" s="84"/>
      <c r="DT431" s="84"/>
      <c r="DU431" s="84"/>
      <c r="DV431" s="84"/>
      <c r="DW431" s="84"/>
      <c r="DX431" s="84"/>
      <c r="DY431" s="84"/>
      <c r="DZ431" s="84"/>
      <c r="EA431" s="84"/>
      <c r="EB431" s="84"/>
      <c r="EC431" s="84"/>
      <c r="ED431" s="84"/>
      <c r="EE431" s="84"/>
      <c r="EF431" s="84"/>
      <c r="EG431" s="84"/>
      <c r="EH431" s="84"/>
      <c r="EI431" s="84"/>
      <c r="EJ431" s="84"/>
      <c r="EK431" s="84"/>
      <c r="EL431" s="84"/>
      <c r="EM431" s="84"/>
      <c r="EN431" s="84"/>
      <c r="EO431" s="84"/>
      <c r="EP431" s="84"/>
      <c r="EQ431" s="84"/>
      <c r="ER431" s="84"/>
      <c r="ES431" s="84"/>
      <c r="ET431" s="84"/>
      <c r="EU431" s="84"/>
      <c r="EV431" s="84"/>
      <c r="EW431" s="84"/>
      <c r="EX431" s="84"/>
      <c r="EY431" s="84"/>
      <c r="EZ431" s="84"/>
      <c r="FA431" s="84"/>
      <c r="FB431" s="84"/>
      <c r="FC431" s="84"/>
      <c r="FD431" s="84"/>
      <c r="FE431" s="84"/>
      <c r="FF431" s="84"/>
      <c r="FG431" s="84"/>
      <c r="FH431" s="84"/>
      <c r="FI431" s="84"/>
      <c r="FJ431" s="84"/>
      <c r="FK431" s="84"/>
      <c r="FL431" s="84"/>
      <c r="FM431" s="84"/>
      <c r="FN431" s="84"/>
      <c r="FO431" s="84"/>
      <c r="FP431" s="84"/>
      <c r="FQ431" s="84"/>
      <c r="FR431" s="84"/>
      <c r="FS431" s="84"/>
      <c r="FT431" s="84"/>
      <c r="FU431" s="84"/>
      <c r="FV431" s="84"/>
      <c r="FW431" s="84"/>
      <c r="FX431" s="84"/>
      <c r="FY431" s="84"/>
      <c r="FZ431" s="84"/>
      <c r="GA431" s="84"/>
      <c r="GB431" s="84"/>
      <c r="GC431" s="84"/>
      <c r="GD431" s="84"/>
      <c r="GE431" s="84"/>
      <c r="GF431" s="84"/>
      <c r="GG431" s="84"/>
      <c r="GH431" s="84"/>
      <c r="GI431" s="84"/>
      <c r="GJ431" s="84"/>
      <c r="GK431" s="84"/>
      <c r="GL431" s="84"/>
      <c r="GM431" s="84"/>
      <c r="GN431" s="84"/>
      <c r="GO431" s="84"/>
      <c r="GP431" s="84"/>
      <c r="GQ431" s="84"/>
      <c r="GR431" s="84"/>
      <c r="GS431" s="84"/>
      <c r="GT431" s="84"/>
      <c r="GU431" s="84"/>
      <c r="GV431" s="84"/>
      <c r="GW431" s="84"/>
      <c r="GX431" s="84"/>
      <c r="GY431" s="84"/>
      <c r="GZ431" s="84"/>
      <c r="HA431" s="84"/>
      <c r="HB431" s="84"/>
      <c r="HC431" s="84"/>
      <c r="HD431" s="84"/>
      <c r="HE431" s="84"/>
      <c r="HF431" s="84"/>
      <c r="HG431" s="84"/>
      <c r="HH431" s="84"/>
      <c r="HI431" s="84"/>
      <c r="HJ431" s="84"/>
      <c r="HK431" s="84"/>
      <c r="HL431" s="84"/>
      <c r="HM431" s="84"/>
      <c r="HN431" s="84"/>
      <c r="HO431" s="84"/>
      <c r="HP431" s="84"/>
      <c r="HQ431" s="84"/>
      <c r="HR431" s="84"/>
      <c r="HS431" s="84"/>
      <c r="HT431" s="84"/>
      <c r="HU431" s="84"/>
      <c r="HV431" s="84"/>
      <c r="HW431" s="84"/>
    </row>
    <row r="432" spans="1:231" x14ac:dyDescent="0.2">
      <c r="A432" s="85"/>
      <c r="B432" s="83"/>
      <c r="C432" s="84"/>
      <c r="D432" s="84"/>
      <c r="E432" s="84"/>
      <c r="F432" s="84"/>
      <c r="G432" s="84"/>
      <c r="H432" s="84"/>
      <c r="I432" s="84"/>
      <c r="J432" s="84"/>
      <c r="K432" s="84"/>
      <c r="L432" s="84"/>
      <c r="M432" s="84"/>
      <c r="N432" s="84"/>
      <c r="O432" s="84"/>
      <c r="P432" s="84"/>
      <c r="Q432" s="84"/>
      <c r="R432" s="84"/>
      <c r="S432" s="84"/>
      <c r="T432" s="84"/>
      <c r="U432" s="84"/>
      <c r="V432" s="84"/>
      <c r="W432" s="84"/>
      <c r="X432" s="84"/>
      <c r="Y432" s="84"/>
      <c r="Z432" s="84"/>
      <c r="AA432" s="84"/>
      <c r="AB432" s="84"/>
      <c r="AC432" s="84"/>
      <c r="AD432" s="84"/>
      <c r="AE432" s="84"/>
      <c r="AF432" s="84"/>
      <c r="AG432" s="84"/>
      <c r="AH432" s="84"/>
      <c r="AI432" s="84"/>
      <c r="AJ432" s="84"/>
      <c r="AK432" s="84"/>
      <c r="AL432" s="84"/>
      <c r="AM432" s="84"/>
      <c r="AN432" s="84"/>
      <c r="AO432" s="84"/>
      <c r="AP432" s="84"/>
      <c r="AQ432" s="84"/>
      <c r="AR432" s="84"/>
      <c r="AS432" s="84"/>
      <c r="AT432" s="84"/>
      <c r="AU432" s="84"/>
      <c r="AV432" s="84"/>
      <c r="AW432" s="84"/>
      <c r="AX432" s="84"/>
      <c r="AY432" s="84"/>
      <c r="AZ432" s="84"/>
      <c r="BA432" s="84"/>
      <c r="BB432" s="84"/>
      <c r="BC432" s="84"/>
      <c r="BD432" s="84"/>
      <c r="BE432" s="84"/>
      <c r="BF432" s="84"/>
      <c r="BG432" s="84"/>
      <c r="BH432" s="84"/>
      <c r="BI432" s="84"/>
      <c r="BJ432" s="84"/>
      <c r="BK432" s="84"/>
      <c r="BL432" s="84"/>
      <c r="BM432" s="84"/>
      <c r="BN432" s="84"/>
      <c r="BO432" s="84"/>
      <c r="BP432" s="84"/>
      <c r="BQ432" s="84"/>
      <c r="BR432" s="84"/>
      <c r="BS432" s="84"/>
      <c r="BT432" s="84"/>
      <c r="BU432" s="84"/>
      <c r="BV432" s="84"/>
      <c r="BW432" s="84"/>
      <c r="BX432" s="84"/>
      <c r="BY432" s="84"/>
      <c r="BZ432" s="84"/>
      <c r="CA432" s="84"/>
      <c r="CB432" s="84"/>
      <c r="CC432" s="84"/>
      <c r="CD432" s="84"/>
      <c r="CE432" s="84"/>
      <c r="CF432" s="84"/>
      <c r="CG432" s="84"/>
      <c r="CH432" s="84"/>
      <c r="CI432" s="84"/>
      <c r="CJ432" s="84"/>
      <c r="CK432" s="84"/>
      <c r="CL432" s="84"/>
      <c r="CM432" s="84"/>
      <c r="CN432" s="84"/>
      <c r="CO432" s="84"/>
      <c r="CP432" s="84"/>
      <c r="CQ432" s="84"/>
      <c r="CR432" s="84"/>
      <c r="CS432" s="84"/>
      <c r="CT432" s="84"/>
      <c r="CU432" s="84"/>
      <c r="CV432" s="84"/>
      <c r="CW432" s="84"/>
      <c r="CX432" s="84"/>
      <c r="CY432" s="84"/>
      <c r="CZ432" s="84"/>
      <c r="DA432" s="84"/>
      <c r="DB432" s="84"/>
      <c r="DC432" s="84"/>
      <c r="DD432" s="84"/>
      <c r="DE432" s="84"/>
      <c r="DF432" s="84"/>
      <c r="DG432" s="84"/>
      <c r="DH432" s="84"/>
      <c r="DI432" s="84"/>
      <c r="DJ432" s="84"/>
      <c r="DK432" s="84"/>
      <c r="DL432" s="84"/>
      <c r="DM432" s="84"/>
      <c r="DN432" s="84"/>
      <c r="DO432" s="84"/>
      <c r="DP432" s="84"/>
      <c r="DQ432" s="84"/>
      <c r="DR432" s="84"/>
      <c r="DS432" s="84"/>
      <c r="DT432" s="84"/>
      <c r="DU432" s="84"/>
      <c r="DV432" s="84"/>
      <c r="DW432" s="84"/>
      <c r="DX432" s="84"/>
      <c r="DY432" s="84"/>
      <c r="DZ432" s="84"/>
      <c r="EA432" s="84"/>
      <c r="EB432" s="84"/>
      <c r="EC432" s="84"/>
      <c r="ED432" s="84"/>
      <c r="EE432" s="84"/>
      <c r="EF432" s="84"/>
      <c r="EG432" s="84"/>
      <c r="EH432" s="84"/>
      <c r="EI432" s="84"/>
      <c r="EJ432" s="84"/>
      <c r="EK432" s="84"/>
      <c r="EL432" s="84"/>
      <c r="EM432" s="84"/>
      <c r="EN432" s="84"/>
      <c r="EO432" s="84"/>
      <c r="EP432" s="84"/>
      <c r="EQ432" s="84"/>
      <c r="ER432" s="84"/>
      <c r="ES432" s="84"/>
      <c r="ET432" s="84"/>
      <c r="EU432" s="84"/>
      <c r="EV432" s="84"/>
      <c r="EW432" s="84"/>
      <c r="EX432" s="84"/>
      <c r="EY432" s="84"/>
      <c r="EZ432" s="84"/>
      <c r="FA432" s="84"/>
      <c r="FB432" s="84"/>
      <c r="FC432" s="84"/>
      <c r="FD432" s="84"/>
      <c r="FE432" s="84"/>
      <c r="FF432" s="84"/>
      <c r="FG432" s="84"/>
      <c r="FH432" s="84"/>
      <c r="FI432" s="84"/>
      <c r="FJ432" s="84"/>
      <c r="FK432" s="84"/>
      <c r="FL432" s="84"/>
      <c r="FM432" s="84"/>
      <c r="FN432" s="84"/>
      <c r="FO432" s="84"/>
      <c r="FP432" s="84"/>
      <c r="FQ432" s="84"/>
      <c r="FR432" s="84"/>
      <c r="FS432" s="84"/>
      <c r="FT432" s="84"/>
      <c r="FU432" s="84"/>
      <c r="FV432" s="84"/>
      <c r="FW432" s="84"/>
      <c r="FX432" s="84"/>
      <c r="FY432" s="84"/>
      <c r="FZ432" s="84"/>
      <c r="GA432" s="84"/>
      <c r="GB432" s="84"/>
      <c r="GC432" s="84"/>
      <c r="GD432" s="84"/>
      <c r="GE432" s="84"/>
      <c r="GF432" s="84"/>
      <c r="GG432" s="84"/>
      <c r="GH432" s="84"/>
      <c r="GI432" s="84"/>
      <c r="GJ432" s="84"/>
      <c r="GK432" s="84"/>
      <c r="GL432" s="84"/>
      <c r="GM432" s="84"/>
      <c r="GN432" s="84"/>
      <c r="GO432" s="84"/>
      <c r="GP432" s="84"/>
      <c r="GQ432" s="84"/>
      <c r="GR432" s="84"/>
      <c r="GS432" s="84"/>
      <c r="GT432" s="84"/>
      <c r="GU432" s="84"/>
      <c r="GV432" s="84"/>
      <c r="GW432" s="84"/>
      <c r="GX432" s="84"/>
      <c r="GY432" s="84"/>
      <c r="GZ432" s="84"/>
      <c r="HA432" s="84"/>
      <c r="HB432" s="84"/>
      <c r="HC432" s="84"/>
      <c r="HD432" s="84"/>
      <c r="HE432" s="84"/>
      <c r="HF432" s="84"/>
      <c r="HG432" s="84"/>
      <c r="HH432" s="84"/>
      <c r="HI432" s="84"/>
      <c r="HJ432" s="84"/>
      <c r="HK432" s="84"/>
      <c r="HL432" s="84"/>
      <c r="HM432" s="84"/>
      <c r="HN432" s="84"/>
      <c r="HO432" s="84"/>
      <c r="HP432" s="84"/>
      <c r="HQ432" s="84"/>
      <c r="HR432" s="84"/>
      <c r="HS432" s="84"/>
      <c r="HT432" s="84"/>
      <c r="HU432" s="84"/>
      <c r="HV432" s="84"/>
      <c r="HW432" s="84"/>
    </row>
    <row r="433" spans="1:231" x14ac:dyDescent="0.2">
      <c r="A433" s="85"/>
      <c r="B433" s="83"/>
      <c r="C433" s="84"/>
      <c r="D433" s="84"/>
      <c r="E433" s="84"/>
      <c r="F433" s="84"/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84"/>
      <c r="R433" s="84"/>
      <c r="S433" s="84"/>
      <c r="T433" s="84"/>
      <c r="U433" s="84"/>
      <c r="V433" s="84"/>
      <c r="W433" s="84"/>
      <c r="X433" s="84"/>
      <c r="Y433" s="84"/>
      <c r="Z433" s="84"/>
      <c r="AA433" s="84"/>
      <c r="AB433" s="84"/>
      <c r="AC433" s="84"/>
      <c r="AD433" s="84"/>
      <c r="AE433" s="84"/>
      <c r="AF433" s="84"/>
      <c r="AG433" s="84"/>
      <c r="AH433" s="84"/>
      <c r="AI433" s="84"/>
      <c r="AJ433" s="84"/>
      <c r="AK433" s="84"/>
      <c r="AL433" s="84"/>
      <c r="AM433" s="84"/>
      <c r="AN433" s="84"/>
      <c r="AO433" s="84"/>
      <c r="AP433" s="84"/>
      <c r="AQ433" s="84"/>
      <c r="AR433" s="84"/>
      <c r="AS433" s="84"/>
      <c r="AT433" s="84"/>
      <c r="AU433" s="84"/>
      <c r="AV433" s="84"/>
      <c r="AW433" s="84"/>
      <c r="AX433" s="84"/>
      <c r="AY433" s="84"/>
      <c r="AZ433" s="84"/>
      <c r="BA433" s="84"/>
      <c r="BB433" s="84"/>
      <c r="BC433" s="84"/>
      <c r="BD433" s="84"/>
      <c r="BE433" s="84"/>
      <c r="BF433" s="84"/>
      <c r="BG433" s="84"/>
      <c r="BH433" s="84"/>
      <c r="BI433" s="84"/>
      <c r="BJ433" s="84"/>
      <c r="BK433" s="84"/>
      <c r="BL433" s="84"/>
      <c r="BM433" s="84"/>
      <c r="BN433" s="84"/>
      <c r="BO433" s="84"/>
      <c r="BP433" s="84"/>
      <c r="BQ433" s="84"/>
      <c r="BR433" s="84"/>
      <c r="BS433" s="84"/>
      <c r="BT433" s="84"/>
      <c r="BU433" s="84"/>
      <c r="BV433" s="84"/>
      <c r="BW433" s="84"/>
      <c r="BX433" s="84"/>
      <c r="BY433" s="84"/>
      <c r="BZ433" s="84"/>
      <c r="CA433" s="84"/>
      <c r="CB433" s="84"/>
      <c r="CC433" s="84"/>
      <c r="CD433" s="84"/>
      <c r="CE433" s="84"/>
      <c r="CF433" s="84"/>
      <c r="CG433" s="84"/>
      <c r="CH433" s="84"/>
      <c r="CI433" s="84"/>
      <c r="CJ433" s="84"/>
      <c r="CK433" s="84"/>
      <c r="CL433" s="84"/>
      <c r="CM433" s="84"/>
      <c r="CN433" s="84"/>
      <c r="CO433" s="84"/>
      <c r="CP433" s="84"/>
      <c r="CQ433" s="84"/>
      <c r="CR433" s="84"/>
      <c r="CS433" s="84"/>
      <c r="CT433" s="84"/>
      <c r="CU433" s="84"/>
      <c r="CV433" s="84"/>
      <c r="CW433" s="84"/>
      <c r="CX433" s="84"/>
      <c r="CY433" s="84"/>
      <c r="CZ433" s="84"/>
      <c r="DA433" s="84"/>
      <c r="DB433" s="84"/>
      <c r="DC433" s="84"/>
      <c r="DD433" s="84"/>
      <c r="DE433" s="84"/>
      <c r="DF433" s="84"/>
      <c r="DG433" s="84"/>
      <c r="DH433" s="84"/>
      <c r="DI433" s="84"/>
      <c r="DJ433" s="84"/>
      <c r="DK433" s="84"/>
      <c r="DL433" s="84"/>
      <c r="DM433" s="84"/>
      <c r="DN433" s="84"/>
      <c r="DO433" s="84"/>
      <c r="DP433" s="84"/>
      <c r="DQ433" s="84"/>
      <c r="DR433" s="84"/>
      <c r="DS433" s="84"/>
      <c r="DT433" s="84"/>
      <c r="DU433" s="84"/>
      <c r="DV433" s="84"/>
      <c r="DW433" s="84"/>
      <c r="DX433" s="84"/>
      <c r="DY433" s="84"/>
      <c r="DZ433" s="84"/>
      <c r="EA433" s="84"/>
      <c r="EB433" s="84"/>
      <c r="EC433" s="84"/>
      <c r="ED433" s="84"/>
      <c r="EE433" s="84"/>
      <c r="EF433" s="84"/>
      <c r="EG433" s="84"/>
      <c r="EH433" s="84"/>
      <c r="EI433" s="84"/>
      <c r="EJ433" s="84"/>
      <c r="EK433" s="84"/>
      <c r="EL433" s="84"/>
      <c r="EM433" s="84"/>
      <c r="EN433" s="84"/>
      <c r="EO433" s="84"/>
      <c r="EP433" s="84"/>
      <c r="EQ433" s="84"/>
      <c r="ER433" s="84"/>
      <c r="ES433" s="84"/>
      <c r="ET433" s="84"/>
      <c r="EU433" s="84"/>
      <c r="EV433" s="84"/>
      <c r="EW433" s="84"/>
      <c r="EX433" s="84"/>
      <c r="EY433" s="84"/>
      <c r="EZ433" s="84"/>
      <c r="FA433" s="84"/>
      <c r="FB433" s="84"/>
      <c r="FC433" s="84"/>
      <c r="FD433" s="84"/>
      <c r="FE433" s="84"/>
      <c r="FF433" s="84"/>
      <c r="FG433" s="84"/>
      <c r="FH433" s="84"/>
      <c r="FI433" s="84"/>
      <c r="FJ433" s="84"/>
      <c r="FK433" s="84"/>
      <c r="FL433" s="84"/>
      <c r="FM433" s="84"/>
      <c r="FN433" s="84"/>
      <c r="FO433" s="84"/>
      <c r="FP433" s="84"/>
      <c r="FQ433" s="84"/>
      <c r="FR433" s="84"/>
      <c r="FS433" s="84"/>
      <c r="FT433" s="84"/>
      <c r="FU433" s="84"/>
      <c r="FV433" s="84"/>
      <c r="FW433" s="84"/>
      <c r="FX433" s="84"/>
      <c r="FY433" s="84"/>
      <c r="FZ433" s="84"/>
      <c r="GA433" s="84"/>
      <c r="GB433" s="84"/>
      <c r="GC433" s="84"/>
      <c r="GD433" s="84"/>
      <c r="GE433" s="84"/>
      <c r="GF433" s="84"/>
      <c r="GG433" s="84"/>
      <c r="GH433" s="84"/>
      <c r="GI433" s="84"/>
      <c r="GJ433" s="84"/>
      <c r="GK433" s="84"/>
      <c r="GL433" s="84"/>
      <c r="GM433" s="84"/>
      <c r="GN433" s="84"/>
      <c r="GO433" s="84"/>
      <c r="GP433" s="84"/>
      <c r="GQ433" s="84"/>
      <c r="GR433" s="84"/>
      <c r="GS433" s="84"/>
      <c r="GT433" s="84"/>
      <c r="GU433" s="84"/>
      <c r="GV433" s="84"/>
      <c r="GW433" s="84"/>
      <c r="GX433" s="84"/>
      <c r="GY433" s="84"/>
      <c r="GZ433" s="84"/>
      <c r="HA433" s="84"/>
      <c r="HB433" s="84"/>
      <c r="HC433" s="84"/>
      <c r="HD433" s="84"/>
      <c r="HE433" s="84"/>
      <c r="HF433" s="84"/>
      <c r="HG433" s="84"/>
      <c r="HH433" s="84"/>
      <c r="HI433" s="84"/>
      <c r="HJ433" s="84"/>
      <c r="HK433" s="84"/>
      <c r="HL433" s="84"/>
      <c r="HM433" s="84"/>
      <c r="HN433" s="84"/>
      <c r="HO433" s="84"/>
      <c r="HP433" s="84"/>
      <c r="HQ433" s="84"/>
      <c r="HR433" s="84"/>
      <c r="HS433" s="84"/>
      <c r="HT433" s="84"/>
      <c r="HU433" s="84"/>
      <c r="HV433" s="84"/>
      <c r="HW433" s="84"/>
    </row>
    <row r="434" spans="1:231" x14ac:dyDescent="0.2">
      <c r="A434" s="85"/>
      <c r="B434" s="83"/>
      <c r="C434" s="84"/>
      <c r="D434" s="84"/>
      <c r="E434" s="84"/>
      <c r="F434" s="84"/>
      <c r="G434" s="84"/>
      <c r="H434" s="84"/>
      <c r="I434" s="84"/>
      <c r="J434" s="84"/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  <c r="V434" s="84"/>
      <c r="W434" s="84"/>
      <c r="X434" s="84"/>
      <c r="Y434" s="84"/>
      <c r="Z434" s="84"/>
      <c r="AA434" s="84"/>
      <c r="AB434" s="84"/>
      <c r="AC434" s="84"/>
      <c r="AD434" s="84"/>
      <c r="AE434" s="84"/>
      <c r="AF434" s="84"/>
      <c r="AG434" s="84"/>
      <c r="AH434" s="84"/>
      <c r="AI434" s="84"/>
      <c r="AJ434" s="84"/>
      <c r="AK434" s="84"/>
      <c r="AL434" s="84"/>
      <c r="AM434" s="84"/>
      <c r="AN434" s="84"/>
      <c r="AO434" s="84"/>
      <c r="AP434" s="84"/>
      <c r="AQ434" s="84"/>
      <c r="AR434" s="84"/>
      <c r="AS434" s="84"/>
      <c r="AT434" s="84"/>
      <c r="AU434" s="84"/>
      <c r="AV434" s="84"/>
      <c r="AW434" s="84"/>
      <c r="AX434" s="84"/>
      <c r="AY434" s="84"/>
      <c r="AZ434" s="84"/>
      <c r="BA434" s="84"/>
      <c r="BB434" s="84"/>
      <c r="BC434" s="84"/>
      <c r="BD434" s="84"/>
      <c r="BE434" s="84"/>
      <c r="BF434" s="84"/>
      <c r="BG434" s="84"/>
      <c r="BH434" s="84"/>
      <c r="BI434" s="84"/>
      <c r="BJ434" s="84"/>
      <c r="BK434" s="84"/>
      <c r="BL434" s="84"/>
      <c r="BM434" s="84"/>
      <c r="BN434" s="84"/>
      <c r="BO434" s="84"/>
      <c r="BP434" s="84"/>
      <c r="BQ434" s="84"/>
      <c r="BR434" s="84"/>
      <c r="BS434" s="84"/>
      <c r="BT434" s="84"/>
      <c r="BU434" s="84"/>
      <c r="BV434" s="84"/>
      <c r="BW434" s="84"/>
      <c r="BX434" s="84"/>
      <c r="BY434" s="84"/>
      <c r="BZ434" s="84"/>
      <c r="CA434" s="84"/>
      <c r="CB434" s="84"/>
      <c r="CC434" s="84"/>
      <c r="CD434" s="84"/>
      <c r="CE434" s="84"/>
      <c r="CF434" s="84"/>
      <c r="CG434" s="84"/>
      <c r="CH434" s="84"/>
      <c r="CI434" s="84"/>
      <c r="CJ434" s="84"/>
      <c r="CK434" s="84"/>
      <c r="CL434" s="84"/>
      <c r="CM434" s="84"/>
      <c r="CN434" s="84"/>
      <c r="CO434" s="84"/>
      <c r="CP434" s="84"/>
      <c r="CQ434" s="84"/>
      <c r="CR434" s="84"/>
      <c r="CS434" s="84"/>
      <c r="CT434" s="84"/>
      <c r="CU434" s="84"/>
      <c r="CV434" s="84"/>
      <c r="CW434" s="84"/>
      <c r="CX434" s="84"/>
      <c r="CY434" s="84"/>
      <c r="CZ434" s="84"/>
      <c r="DA434" s="84"/>
      <c r="DB434" s="84"/>
      <c r="DC434" s="84"/>
      <c r="DD434" s="84"/>
      <c r="DE434" s="84"/>
      <c r="DF434" s="84"/>
      <c r="DG434" s="84"/>
      <c r="DH434" s="84"/>
      <c r="DI434" s="84"/>
      <c r="DJ434" s="84"/>
      <c r="DK434" s="84"/>
      <c r="DL434" s="84"/>
      <c r="DM434" s="84"/>
      <c r="DN434" s="84"/>
      <c r="DO434" s="84"/>
      <c r="DP434" s="84"/>
      <c r="DQ434" s="84"/>
      <c r="DR434" s="84"/>
      <c r="DS434" s="84"/>
      <c r="DT434" s="84"/>
      <c r="DU434" s="84"/>
      <c r="DV434" s="84"/>
      <c r="DW434" s="84"/>
      <c r="DX434" s="84"/>
      <c r="DY434" s="84"/>
      <c r="DZ434" s="84"/>
      <c r="EA434" s="84"/>
      <c r="EB434" s="84"/>
      <c r="EC434" s="84"/>
      <c r="ED434" s="84"/>
      <c r="EE434" s="84"/>
      <c r="EF434" s="84"/>
      <c r="EG434" s="84"/>
      <c r="EH434" s="84"/>
      <c r="EI434" s="84"/>
      <c r="EJ434" s="84"/>
      <c r="EK434" s="84"/>
      <c r="EL434" s="84"/>
      <c r="EM434" s="84"/>
      <c r="EN434" s="84"/>
      <c r="EO434" s="84"/>
      <c r="EP434" s="84"/>
      <c r="EQ434" s="84"/>
      <c r="ER434" s="84"/>
      <c r="ES434" s="84"/>
      <c r="ET434" s="84"/>
      <c r="EU434" s="84"/>
      <c r="EV434" s="84"/>
      <c r="EW434" s="84"/>
      <c r="EX434" s="84"/>
      <c r="EY434" s="84"/>
      <c r="EZ434" s="84"/>
      <c r="FA434" s="84"/>
      <c r="FB434" s="84"/>
      <c r="FC434" s="84"/>
      <c r="FD434" s="84"/>
      <c r="FE434" s="84"/>
      <c r="FF434" s="84"/>
      <c r="FG434" s="84"/>
      <c r="FH434" s="84"/>
      <c r="FI434" s="84"/>
      <c r="FJ434" s="84"/>
      <c r="FK434" s="84"/>
      <c r="FL434" s="84"/>
      <c r="FM434" s="84"/>
      <c r="FN434" s="84"/>
      <c r="FO434" s="84"/>
      <c r="FP434" s="84"/>
      <c r="FQ434" s="84"/>
      <c r="FR434" s="84"/>
      <c r="FS434" s="84"/>
      <c r="FT434" s="84"/>
      <c r="FU434" s="84"/>
      <c r="FV434" s="84"/>
      <c r="FW434" s="84"/>
      <c r="FX434" s="84"/>
      <c r="FY434" s="84"/>
      <c r="FZ434" s="84"/>
      <c r="GA434" s="84"/>
      <c r="GB434" s="84"/>
      <c r="GC434" s="84"/>
      <c r="GD434" s="84"/>
      <c r="GE434" s="84"/>
      <c r="GF434" s="84"/>
      <c r="GG434" s="84"/>
      <c r="GH434" s="84"/>
      <c r="GI434" s="84"/>
      <c r="GJ434" s="84"/>
      <c r="GK434" s="84"/>
      <c r="GL434" s="84"/>
      <c r="GM434" s="84"/>
      <c r="GN434" s="84"/>
      <c r="GO434" s="84"/>
      <c r="GP434" s="84"/>
      <c r="GQ434" s="84"/>
      <c r="GR434" s="84"/>
      <c r="GS434" s="84"/>
      <c r="GT434" s="84"/>
      <c r="GU434" s="84"/>
      <c r="GV434" s="84"/>
      <c r="GW434" s="84"/>
      <c r="GX434" s="84"/>
      <c r="GY434" s="84"/>
      <c r="GZ434" s="84"/>
      <c r="HA434" s="84"/>
      <c r="HB434" s="84"/>
      <c r="HC434" s="84"/>
      <c r="HD434" s="84"/>
      <c r="HE434" s="84"/>
      <c r="HF434" s="84"/>
      <c r="HG434" s="84"/>
      <c r="HH434" s="84"/>
      <c r="HI434" s="84"/>
      <c r="HJ434" s="84"/>
      <c r="HK434" s="84"/>
      <c r="HL434" s="84"/>
      <c r="HM434" s="84"/>
      <c r="HN434" s="84"/>
      <c r="HO434" s="84"/>
      <c r="HP434" s="84"/>
      <c r="HQ434" s="84"/>
      <c r="HR434" s="84"/>
      <c r="HS434" s="84"/>
      <c r="HT434" s="84"/>
      <c r="HU434" s="84"/>
      <c r="HV434" s="84"/>
      <c r="HW434" s="84"/>
    </row>
    <row r="435" spans="1:231" x14ac:dyDescent="0.2">
      <c r="A435" s="85"/>
      <c r="B435" s="83"/>
      <c r="C435" s="84"/>
      <c r="D435" s="84"/>
      <c r="E435" s="84"/>
      <c r="F435" s="84"/>
      <c r="G435" s="84"/>
      <c r="H435" s="84"/>
      <c r="I435" s="84"/>
      <c r="J435" s="84"/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  <c r="V435" s="84"/>
      <c r="W435" s="84"/>
      <c r="X435" s="84"/>
      <c r="Y435" s="84"/>
      <c r="Z435" s="84"/>
      <c r="AA435" s="84"/>
      <c r="AB435" s="84"/>
      <c r="AC435" s="84"/>
      <c r="AD435" s="84"/>
      <c r="AE435" s="84"/>
      <c r="AF435" s="84"/>
      <c r="AG435" s="84"/>
      <c r="AH435" s="84"/>
      <c r="AI435" s="84"/>
      <c r="AJ435" s="84"/>
      <c r="AK435" s="84"/>
      <c r="AL435" s="84"/>
      <c r="AM435" s="84"/>
      <c r="AN435" s="84"/>
      <c r="AO435" s="84"/>
      <c r="AP435" s="84"/>
      <c r="AQ435" s="84"/>
      <c r="AR435" s="84"/>
      <c r="AS435" s="84"/>
      <c r="AT435" s="84"/>
      <c r="AU435" s="84"/>
      <c r="AV435" s="84"/>
      <c r="AW435" s="84"/>
      <c r="AX435" s="84"/>
      <c r="AY435" s="84"/>
      <c r="AZ435" s="84"/>
      <c r="BA435" s="84"/>
      <c r="BB435" s="84"/>
      <c r="BC435" s="84"/>
      <c r="BD435" s="84"/>
      <c r="BE435" s="84"/>
      <c r="BF435" s="84"/>
      <c r="BG435" s="84"/>
      <c r="BH435" s="84"/>
      <c r="BI435" s="84"/>
      <c r="BJ435" s="84"/>
      <c r="BK435" s="84"/>
      <c r="BL435" s="84"/>
      <c r="BM435" s="84"/>
      <c r="BN435" s="84"/>
      <c r="BO435" s="84"/>
      <c r="BP435" s="84"/>
      <c r="BQ435" s="84"/>
      <c r="BR435" s="84"/>
      <c r="BS435" s="84"/>
      <c r="BT435" s="84"/>
      <c r="BU435" s="84"/>
      <c r="BV435" s="84"/>
      <c r="BW435" s="84"/>
      <c r="BX435" s="84"/>
      <c r="BY435" s="84"/>
      <c r="BZ435" s="84"/>
      <c r="CA435" s="84"/>
      <c r="CB435" s="84"/>
      <c r="CC435" s="84"/>
      <c r="CD435" s="84"/>
      <c r="CE435" s="84"/>
      <c r="CF435" s="84"/>
      <c r="CG435" s="84"/>
      <c r="CH435" s="84"/>
      <c r="CI435" s="84"/>
      <c r="CJ435" s="84"/>
      <c r="CK435" s="84"/>
      <c r="CL435" s="84"/>
      <c r="CM435" s="84"/>
      <c r="CN435" s="84"/>
      <c r="CO435" s="84"/>
      <c r="CP435" s="84"/>
      <c r="CQ435" s="84"/>
      <c r="CR435" s="84"/>
      <c r="CS435" s="84"/>
      <c r="CT435" s="84"/>
      <c r="CU435" s="84"/>
      <c r="CV435" s="84"/>
      <c r="CW435" s="84"/>
      <c r="CX435" s="84"/>
      <c r="CY435" s="84"/>
      <c r="CZ435" s="84"/>
      <c r="DA435" s="84"/>
      <c r="DB435" s="84"/>
      <c r="DC435" s="84"/>
      <c r="DD435" s="84"/>
      <c r="DE435" s="84"/>
      <c r="DF435" s="84"/>
      <c r="DG435" s="84"/>
      <c r="DH435" s="84"/>
      <c r="DI435" s="84"/>
      <c r="DJ435" s="84"/>
      <c r="DK435" s="84"/>
      <c r="DL435" s="84"/>
      <c r="DM435" s="84"/>
      <c r="DN435" s="84"/>
      <c r="DO435" s="84"/>
      <c r="DP435" s="84"/>
      <c r="DQ435" s="84"/>
      <c r="DR435" s="84"/>
      <c r="DS435" s="84"/>
      <c r="DT435" s="84"/>
      <c r="DU435" s="84"/>
      <c r="DV435" s="84"/>
      <c r="DW435" s="84"/>
      <c r="DX435" s="84"/>
      <c r="DY435" s="84"/>
      <c r="DZ435" s="84"/>
      <c r="EA435" s="84"/>
      <c r="EB435" s="84"/>
      <c r="EC435" s="84"/>
      <c r="ED435" s="84"/>
      <c r="EE435" s="84"/>
      <c r="EF435" s="84"/>
      <c r="EG435" s="84"/>
      <c r="EH435" s="84"/>
      <c r="EI435" s="84"/>
      <c r="EJ435" s="84"/>
      <c r="EK435" s="84"/>
      <c r="EL435" s="84"/>
      <c r="EM435" s="84"/>
      <c r="EN435" s="84"/>
      <c r="EO435" s="84"/>
      <c r="EP435" s="84"/>
      <c r="EQ435" s="84"/>
      <c r="ER435" s="84"/>
      <c r="ES435" s="84"/>
      <c r="ET435" s="84"/>
      <c r="EU435" s="84"/>
      <c r="EV435" s="84"/>
      <c r="EW435" s="84"/>
      <c r="EX435" s="84"/>
      <c r="EY435" s="84"/>
      <c r="EZ435" s="84"/>
      <c r="FA435" s="84"/>
      <c r="FB435" s="84"/>
      <c r="FC435" s="84"/>
      <c r="FD435" s="84"/>
      <c r="FE435" s="84"/>
      <c r="FF435" s="84"/>
      <c r="FG435" s="84"/>
      <c r="FH435" s="84"/>
      <c r="FI435" s="84"/>
      <c r="FJ435" s="84"/>
      <c r="FK435" s="84"/>
      <c r="FL435" s="84"/>
      <c r="FM435" s="84"/>
      <c r="FN435" s="84"/>
      <c r="FO435" s="84"/>
      <c r="FP435" s="84"/>
      <c r="FQ435" s="84"/>
      <c r="FR435" s="84"/>
      <c r="FS435" s="84"/>
      <c r="FT435" s="84"/>
      <c r="FU435" s="84"/>
      <c r="FV435" s="84"/>
      <c r="FW435" s="84"/>
      <c r="FX435" s="84"/>
      <c r="FY435" s="84"/>
      <c r="FZ435" s="84"/>
      <c r="GA435" s="84"/>
      <c r="GB435" s="84"/>
      <c r="GC435" s="84"/>
      <c r="GD435" s="84"/>
      <c r="GE435" s="84"/>
      <c r="GF435" s="84"/>
      <c r="GG435" s="84"/>
      <c r="GH435" s="84"/>
      <c r="GI435" s="84"/>
      <c r="GJ435" s="84"/>
      <c r="GK435" s="84"/>
      <c r="GL435" s="84"/>
      <c r="GM435" s="84"/>
      <c r="GN435" s="84"/>
      <c r="GO435" s="84"/>
      <c r="GP435" s="84"/>
      <c r="GQ435" s="84"/>
      <c r="GR435" s="84"/>
      <c r="GS435" s="84"/>
      <c r="GT435" s="84"/>
      <c r="GU435" s="84"/>
      <c r="GV435" s="84"/>
      <c r="GW435" s="84"/>
      <c r="GX435" s="84"/>
      <c r="GY435" s="84"/>
      <c r="GZ435" s="84"/>
      <c r="HA435" s="84"/>
      <c r="HB435" s="84"/>
      <c r="HC435" s="84"/>
      <c r="HD435" s="84"/>
      <c r="HE435" s="84"/>
      <c r="HF435" s="84"/>
      <c r="HG435" s="84"/>
      <c r="HH435" s="84"/>
      <c r="HI435" s="84"/>
      <c r="HJ435" s="84"/>
      <c r="HK435" s="84"/>
      <c r="HL435" s="84"/>
      <c r="HM435" s="84"/>
      <c r="HN435" s="84"/>
      <c r="HO435" s="84"/>
      <c r="HP435" s="84"/>
      <c r="HQ435" s="84"/>
      <c r="HR435" s="84"/>
      <c r="HS435" s="84"/>
      <c r="HT435" s="84"/>
      <c r="HU435" s="84"/>
      <c r="HV435" s="84"/>
      <c r="HW435" s="84"/>
    </row>
    <row r="436" spans="1:231" x14ac:dyDescent="0.2">
      <c r="A436" s="85"/>
      <c r="B436" s="83"/>
      <c r="C436" s="84"/>
      <c r="D436" s="84"/>
      <c r="E436" s="84"/>
      <c r="F436" s="84"/>
      <c r="G436" s="84"/>
      <c r="H436" s="84"/>
      <c r="I436" s="84"/>
      <c r="J436" s="84"/>
      <c r="K436" s="84"/>
      <c r="L436" s="84"/>
      <c r="M436" s="84"/>
      <c r="N436" s="84"/>
      <c r="O436" s="84"/>
      <c r="P436" s="84"/>
      <c r="Q436" s="84"/>
      <c r="R436" s="84"/>
      <c r="S436" s="84"/>
      <c r="T436" s="84"/>
      <c r="U436" s="84"/>
      <c r="V436" s="84"/>
      <c r="W436" s="84"/>
      <c r="X436" s="84"/>
      <c r="Y436" s="84"/>
      <c r="Z436" s="84"/>
      <c r="AA436" s="84"/>
      <c r="AB436" s="84"/>
      <c r="AC436" s="84"/>
      <c r="AD436" s="84"/>
      <c r="AE436" s="84"/>
      <c r="AF436" s="84"/>
      <c r="AG436" s="84"/>
      <c r="AH436" s="84"/>
      <c r="AI436" s="84"/>
      <c r="AJ436" s="84"/>
      <c r="AK436" s="84"/>
      <c r="AL436" s="84"/>
      <c r="AM436" s="84"/>
      <c r="AN436" s="84"/>
      <c r="AO436" s="84"/>
      <c r="AP436" s="84"/>
      <c r="AQ436" s="84"/>
      <c r="AR436" s="84"/>
      <c r="AS436" s="84"/>
      <c r="AT436" s="84"/>
      <c r="AU436" s="84"/>
      <c r="AV436" s="84"/>
      <c r="AW436" s="84"/>
      <c r="AX436" s="84"/>
      <c r="AY436" s="84"/>
      <c r="AZ436" s="84"/>
      <c r="BA436" s="84"/>
      <c r="BB436" s="84"/>
      <c r="BC436" s="84"/>
      <c r="BD436" s="84"/>
      <c r="BE436" s="84"/>
      <c r="BF436" s="84"/>
      <c r="BG436" s="84"/>
      <c r="BH436" s="84"/>
      <c r="BI436" s="84"/>
      <c r="BJ436" s="84"/>
      <c r="BK436" s="84"/>
      <c r="BL436" s="84"/>
      <c r="BM436" s="84"/>
      <c r="BN436" s="84"/>
      <c r="BO436" s="84"/>
      <c r="BP436" s="84"/>
      <c r="BQ436" s="84"/>
      <c r="BR436" s="84"/>
      <c r="BS436" s="84"/>
      <c r="BT436" s="84"/>
      <c r="BU436" s="84"/>
      <c r="BV436" s="84"/>
      <c r="BW436" s="84"/>
      <c r="BX436" s="84"/>
      <c r="BY436" s="84"/>
      <c r="BZ436" s="84"/>
      <c r="CA436" s="84"/>
      <c r="CB436" s="84"/>
      <c r="CC436" s="84"/>
      <c r="CD436" s="84"/>
      <c r="CE436" s="84"/>
      <c r="CF436" s="84"/>
      <c r="CG436" s="84"/>
      <c r="CH436" s="84"/>
      <c r="CI436" s="84"/>
      <c r="CJ436" s="84"/>
      <c r="CK436" s="84"/>
      <c r="CL436" s="84"/>
      <c r="CM436" s="84"/>
      <c r="CN436" s="84"/>
      <c r="CO436" s="84"/>
      <c r="CP436" s="84"/>
      <c r="CQ436" s="84"/>
      <c r="CR436" s="84"/>
      <c r="CS436" s="84"/>
      <c r="CT436" s="84"/>
      <c r="CU436" s="84"/>
      <c r="CV436" s="84"/>
      <c r="CW436" s="84"/>
      <c r="CX436" s="84"/>
      <c r="CY436" s="84"/>
      <c r="CZ436" s="84"/>
      <c r="DA436" s="84"/>
      <c r="DB436" s="84"/>
      <c r="DC436" s="84"/>
      <c r="DD436" s="84"/>
      <c r="DE436" s="84"/>
      <c r="DF436" s="84"/>
      <c r="DG436" s="84"/>
      <c r="DH436" s="84"/>
      <c r="DI436" s="84"/>
      <c r="DJ436" s="84"/>
      <c r="DK436" s="84"/>
      <c r="DL436" s="84"/>
      <c r="DM436" s="84"/>
      <c r="DN436" s="84"/>
      <c r="DO436" s="84"/>
      <c r="DP436" s="84"/>
      <c r="DQ436" s="84"/>
      <c r="DR436" s="84"/>
      <c r="DS436" s="84"/>
      <c r="DT436" s="84"/>
      <c r="DU436" s="84"/>
      <c r="DV436" s="84"/>
      <c r="DW436" s="84"/>
      <c r="DX436" s="84"/>
      <c r="DY436" s="84"/>
      <c r="DZ436" s="84"/>
      <c r="EA436" s="84"/>
      <c r="EB436" s="84"/>
      <c r="EC436" s="84"/>
      <c r="ED436" s="84"/>
      <c r="EE436" s="84"/>
      <c r="EF436" s="84"/>
      <c r="EG436" s="84"/>
      <c r="EH436" s="84"/>
      <c r="EI436" s="84"/>
      <c r="EJ436" s="84"/>
      <c r="EK436" s="84"/>
      <c r="EL436" s="84"/>
      <c r="EM436" s="84"/>
      <c r="EN436" s="84"/>
      <c r="EO436" s="84"/>
      <c r="EP436" s="84"/>
      <c r="EQ436" s="84"/>
      <c r="ER436" s="84"/>
      <c r="ES436" s="84"/>
      <c r="ET436" s="84"/>
      <c r="EU436" s="84"/>
      <c r="EV436" s="84"/>
      <c r="EW436" s="84"/>
      <c r="EX436" s="84"/>
      <c r="EY436" s="84"/>
      <c r="EZ436" s="84"/>
      <c r="FA436" s="84"/>
      <c r="FB436" s="84"/>
      <c r="FC436" s="84"/>
      <c r="FD436" s="84"/>
      <c r="FE436" s="84"/>
      <c r="FF436" s="84"/>
      <c r="FG436" s="84"/>
      <c r="FH436" s="84"/>
      <c r="FI436" s="84"/>
      <c r="FJ436" s="84"/>
      <c r="FK436" s="84"/>
      <c r="FL436" s="84"/>
      <c r="FM436" s="84"/>
      <c r="FN436" s="84"/>
      <c r="FO436" s="84"/>
      <c r="FP436" s="84"/>
      <c r="FQ436" s="84"/>
      <c r="FR436" s="84"/>
      <c r="FS436" s="84"/>
      <c r="FT436" s="84"/>
      <c r="FU436" s="84"/>
      <c r="FV436" s="84"/>
      <c r="FW436" s="84"/>
      <c r="FX436" s="84"/>
      <c r="FY436" s="84"/>
      <c r="FZ436" s="84"/>
      <c r="GA436" s="84"/>
      <c r="GB436" s="84"/>
      <c r="GC436" s="84"/>
      <c r="GD436" s="84"/>
      <c r="GE436" s="84"/>
      <c r="GF436" s="84"/>
      <c r="GG436" s="84"/>
      <c r="GH436" s="84"/>
      <c r="GI436" s="84"/>
      <c r="GJ436" s="84"/>
      <c r="GK436" s="84"/>
      <c r="GL436" s="84"/>
      <c r="GM436" s="84"/>
      <c r="GN436" s="84"/>
      <c r="GO436" s="84"/>
      <c r="GP436" s="84"/>
      <c r="GQ436" s="84"/>
      <c r="GR436" s="84"/>
      <c r="GS436" s="84"/>
      <c r="GT436" s="84"/>
      <c r="GU436" s="84"/>
      <c r="GV436" s="84"/>
      <c r="GW436" s="84"/>
      <c r="GX436" s="84"/>
      <c r="GY436" s="84"/>
      <c r="GZ436" s="84"/>
      <c r="HA436" s="84"/>
      <c r="HB436" s="84"/>
      <c r="HC436" s="84"/>
      <c r="HD436" s="84"/>
      <c r="HE436" s="84"/>
      <c r="HF436" s="84"/>
      <c r="HG436" s="84"/>
      <c r="HH436" s="84"/>
      <c r="HI436" s="84"/>
      <c r="HJ436" s="84"/>
      <c r="HK436" s="84"/>
      <c r="HL436" s="84"/>
      <c r="HM436" s="84"/>
      <c r="HN436" s="84"/>
      <c r="HO436" s="84"/>
      <c r="HP436" s="84"/>
      <c r="HQ436" s="84"/>
      <c r="HR436" s="84"/>
      <c r="HS436" s="84"/>
      <c r="HT436" s="84"/>
      <c r="HU436" s="84"/>
      <c r="HV436" s="84"/>
      <c r="HW436" s="84"/>
    </row>
    <row r="437" spans="1:231" x14ac:dyDescent="0.2">
      <c r="A437" s="85"/>
      <c r="B437" s="83"/>
      <c r="C437" s="84"/>
      <c r="D437" s="84"/>
      <c r="E437" s="84"/>
      <c r="F437" s="84"/>
      <c r="G437" s="84"/>
      <c r="H437" s="84"/>
      <c r="I437" s="84"/>
      <c r="J437" s="84"/>
      <c r="K437" s="84"/>
      <c r="L437" s="84"/>
      <c r="M437" s="84"/>
      <c r="N437" s="84"/>
      <c r="O437" s="84"/>
      <c r="P437" s="84"/>
      <c r="Q437" s="84"/>
      <c r="R437" s="84"/>
      <c r="S437" s="84"/>
      <c r="T437" s="84"/>
      <c r="U437" s="84"/>
      <c r="V437" s="84"/>
      <c r="W437" s="84"/>
      <c r="X437" s="84"/>
      <c r="Y437" s="84"/>
      <c r="Z437" s="84"/>
      <c r="AA437" s="84"/>
      <c r="AB437" s="84"/>
      <c r="AC437" s="84"/>
      <c r="AD437" s="84"/>
      <c r="AE437" s="84"/>
      <c r="AF437" s="84"/>
      <c r="AG437" s="84"/>
      <c r="AH437" s="84"/>
      <c r="AI437" s="84"/>
      <c r="AJ437" s="84"/>
      <c r="AK437" s="84"/>
      <c r="AL437" s="84"/>
      <c r="AM437" s="84"/>
      <c r="AN437" s="84"/>
      <c r="AO437" s="84"/>
      <c r="AP437" s="84"/>
      <c r="AQ437" s="84"/>
      <c r="AR437" s="84"/>
      <c r="AS437" s="84"/>
      <c r="AT437" s="84"/>
      <c r="AU437" s="84"/>
      <c r="AV437" s="84"/>
      <c r="AW437" s="84"/>
      <c r="AX437" s="84"/>
      <c r="AY437" s="84"/>
      <c r="AZ437" s="84"/>
      <c r="BA437" s="84"/>
      <c r="BB437" s="84"/>
      <c r="BC437" s="84"/>
      <c r="BD437" s="84"/>
      <c r="BE437" s="84"/>
      <c r="BF437" s="84"/>
      <c r="BG437" s="84"/>
      <c r="BH437" s="84"/>
      <c r="BI437" s="84"/>
      <c r="BJ437" s="84"/>
      <c r="BK437" s="84"/>
      <c r="BL437" s="84"/>
      <c r="BM437" s="84"/>
      <c r="BN437" s="84"/>
      <c r="BO437" s="84"/>
      <c r="BP437" s="84"/>
      <c r="BQ437" s="84"/>
      <c r="BR437" s="84"/>
      <c r="BS437" s="84"/>
      <c r="BT437" s="84"/>
      <c r="BU437" s="84"/>
      <c r="BV437" s="84"/>
      <c r="BW437" s="84"/>
      <c r="BX437" s="84"/>
      <c r="BY437" s="84"/>
      <c r="BZ437" s="84"/>
      <c r="CA437" s="84"/>
      <c r="CB437" s="84"/>
      <c r="CC437" s="84"/>
      <c r="CD437" s="84"/>
      <c r="CE437" s="84"/>
      <c r="CF437" s="84"/>
      <c r="CG437" s="84"/>
      <c r="CH437" s="84"/>
      <c r="CI437" s="84"/>
      <c r="CJ437" s="84"/>
      <c r="CK437" s="84"/>
      <c r="CL437" s="84"/>
      <c r="CM437" s="84"/>
      <c r="CN437" s="84"/>
      <c r="CO437" s="84"/>
      <c r="CP437" s="84"/>
      <c r="CQ437" s="84"/>
      <c r="CR437" s="84"/>
      <c r="CS437" s="84"/>
      <c r="CT437" s="84"/>
      <c r="CU437" s="84"/>
      <c r="CV437" s="84"/>
      <c r="CW437" s="84"/>
      <c r="CX437" s="84"/>
      <c r="CY437" s="84"/>
      <c r="CZ437" s="84"/>
      <c r="DA437" s="84"/>
      <c r="DB437" s="84"/>
      <c r="DC437" s="84"/>
      <c r="DD437" s="84"/>
      <c r="DE437" s="84"/>
      <c r="DF437" s="84"/>
      <c r="DG437" s="84"/>
      <c r="DH437" s="84"/>
      <c r="DI437" s="84"/>
      <c r="DJ437" s="84"/>
      <c r="DK437" s="84"/>
      <c r="DL437" s="84"/>
      <c r="DM437" s="84"/>
      <c r="DN437" s="84"/>
      <c r="DO437" s="84"/>
      <c r="DP437" s="84"/>
      <c r="DQ437" s="84"/>
      <c r="DR437" s="84"/>
      <c r="DS437" s="84"/>
      <c r="DT437" s="84"/>
      <c r="DU437" s="84"/>
      <c r="DV437" s="84"/>
      <c r="DW437" s="84"/>
      <c r="DX437" s="84"/>
      <c r="DY437" s="84"/>
      <c r="DZ437" s="84"/>
      <c r="EA437" s="84"/>
      <c r="EB437" s="84"/>
      <c r="EC437" s="84"/>
      <c r="ED437" s="84"/>
      <c r="EE437" s="84"/>
      <c r="EF437" s="84"/>
      <c r="EG437" s="84"/>
      <c r="EH437" s="84"/>
      <c r="EI437" s="84"/>
      <c r="EJ437" s="84"/>
      <c r="EK437" s="84"/>
      <c r="EL437" s="84"/>
      <c r="EM437" s="84"/>
      <c r="EN437" s="84"/>
      <c r="EO437" s="84"/>
      <c r="EP437" s="84"/>
      <c r="EQ437" s="84"/>
      <c r="ER437" s="84"/>
      <c r="ES437" s="84"/>
      <c r="ET437" s="84"/>
      <c r="EU437" s="84"/>
      <c r="EV437" s="84"/>
      <c r="EW437" s="84"/>
      <c r="EX437" s="84"/>
      <c r="EY437" s="84"/>
      <c r="EZ437" s="84"/>
      <c r="FA437" s="84"/>
      <c r="FB437" s="84"/>
      <c r="FC437" s="84"/>
      <c r="FD437" s="84"/>
      <c r="FE437" s="84"/>
      <c r="FF437" s="84"/>
      <c r="FG437" s="84"/>
      <c r="FH437" s="84"/>
      <c r="FI437" s="84"/>
      <c r="FJ437" s="84"/>
      <c r="FK437" s="84"/>
      <c r="FL437" s="84"/>
      <c r="FM437" s="84"/>
      <c r="FN437" s="84"/>
      <c r="FO437" s="84"/>
      <c r="FP437" s="84"/>
      <c r="FQ437" s="84"/>
      <c r="FR437" s="84"/>
      <c r="FS437" s="84"/>
      <c r="FT437" s="84"/>
      <c r="FU437" s="84"/>
      <c r="FV437" s="84"/>
      <c r="FW437" s="84"/>
      <c r="FX437" s="84"/>
      <c r="FY437" s="84"/>
      <c r="FZ437" s="84"/>
      <c r="GA437" s="84"/>
      <c r="GB437" s="84"/>
      <c r="GC437" s="84"/>
      <c r="GD437" s="84"/>
      <c r="GE437" s="84"/>
      <c r="GF437" s="84"/>
      <c r="GG437" s="84"/>
      <c r="GH437" s="84"/>
      <c r="GI437" s="84"/>
      <c r="GJ437" s="84"/>
      <c r="GK437" s="84"/>
      <c r="GL437" s="84"/>
      <c r="GM437" s="84"/>
      <c r="GN437" s="84"/>
      <c r="GO437" s="84"/>
      <c r="GP437" s="84"/>
      <c r="GQ437" s="84"/>
      <c r="GR437" s="84"/>
      <c r="GS437" s="84"/>
      <c r="GT437" s="84"/>
      <c r="GU437" s="84"/>
      <c r="GV437" s="84"/>
      <c r="GW437" s="84"/>
      <c r="GX437" s="84"/>
      <c r="GY437" s="84"/>
      <c r="GZ437" s="84"/>
      <c r="HA437" s="84"/>
      <c r="HB437" s="84"/>
      <c r="HC437" s="84"/>
      <c r="HD437" s="84"/>
      <c r="HE437" s="84"/>
      <c r="HF437" s="84"/>
      <c r="HG437" s="84"/>
      <c r="HH437" s="84"/>
      <c r="HI437" s="84"/>
      <c r="HJ437" s="84"/>
      <c r="HK437" s="84"/>
      <c r="HL437" s="84"/>
      <c r="HM437" s="84"/>
      <c r="HN437" s="84"/>
      <c r="HO437" s="84"/>
      <c r="HP437" s="84"/>
      <c r="HQ437" s="84"/>
      <c r="HR437" s="84"/>
      <c r="HS437" s="84"/>
      <c r="HT437" s="84"/>
      <c r="HU437" s="84"/>
      <c r="HV437" s="84"/>
      <c r="HW437" s="84"/>
    </row>
    <row r="438" spans="1:231" x14ac:dyDescent="0.2">
      <c r="A438" s="85"/>
      <c r="B438" s="83"/>
      <c r="C438" s="84"/>
      <c r="D438" s="84"/>
      <c r="E438" s="84"/>
      <c r="F438" s="84"/>
      <c r="G438" s="84"/>
      <c r="H438" s="84"/>
      <c r="I438" s="84"/>
      <c r="J438" s="84"/>
      <c r="K438" s="84"/>
      <c r="L438" s="84"/>
      <c r="M438" s="84"/>
      <c r="N438" s="84"/>
      <c r="O438" s="84"/>
      <c r="P438" s="84"/>
      <c r="Q438" s="84"/>
      <c r="R438" s="84"/>
      <c r="S438" s="84"/>
      <c r="T438" s="84"/>
      <c r="U438" s="84"/>
      <c r="V438" s="84"/>
      <c r="W438" s="84"/>
      <c r="X438" s="84"/>
      <c r="Y438" s="84"/>
      <c r="Z438" s="84"/>
      <c r="AA438" s="84"/>
      <c r="AB438" s="84"/>
      <c r="AC438" s="84"/>
      <c r="AD438" s="84"/>
      <c r="AE438" s="84"/>
      <c r="AF438" s="84"/>
      <c r="AG438" s="84"/>
      <c r="AH438" s="84"/>
      <c r="AI438" s="84"/>
      <c r="AJ438" s="84"/>
      <c r="AK438" s="84"/>
      <c r="AL438" s="84"/>
      <c r="AM438" s="84"/>
      <c r="AN438" s="84"/>
      <c r="AO438" s="84"/>
      <c r="AP438" s="84"/>
      <c r="AQ438" s="84"/>
      <c r="AR438" s="84"/>
      <c r="AS438" s="84"/>
      <c r="AT438" s="84"/>
      <c r="AU438" s="84"/>
      <c r="AV438" s="84"/>
      <c r="AW438" s="84"/>
      <c r="AX438" s="84"/>
      <c r="AY438" s="84"/>
      <c r="AZ438" s="84"/>
      <c r="BA438" s="84"/>
      <c r="BB438" s="84"/>
      <c r="BC438" s="84"/>
      <c r="BD438" s="84"/>
      <c r="BE438" s="84"/>
      <c r="BF438" s="84"/>
      <c r="BG438" s="84"/>
      <c r="BH438" s="84"/>
      <c r="BI438" s="84"/>
      <c r="BJ438" s="84"/>
      <c r="BK438" s="84"/>
      <c r="BL438" s="84"/>
      <c r="BM438" s="84"/>
      <c r="BN438" s="84"/>
      <c r="BO438" s="84"/>
      <c r="BP438" s="84"/>
      <c r="BQ438" s="84"/>
      <c r="BR438" s="84"/>
      <c r="BS438" s="84"/>
      <c r="BT438" s="84"/>
      <c r="BU438" s="84"/>
      <c r="BV438" s="84"/>
      <c r="BW438" s="84"/>
      <c r="BX438" s="84"/>
      <c r="BY438" s="84"/>
      <c r="BZ438" s="84"/>
      <c r="CA438" s="84"/>
      <c r="CB438" s="84"/>
      <c r="CC438" s="84"/>
      <c r="CD438" s="84"/>
      <c r="CE438" s="84"/>
      <c r="CF438" s="84"/>
      <c r="CG438" s="84"/>
      <c r="CH438" s="84"/>
      <c r="CI438" s="84"/>
      <c r="CJ438" s="84"/>
      <c r="CK438" s="84"/>
      <c r="CL438" s="84"/>
      <c r="CM438" s="84"/>
      <c r="CN438" s="84"/>
      <c r="CO438" s="84"/>
      <c r="CP438" s="84"/>
      <c r="CQ438" s="84"/>
      <c r="CR438" s="84"/>
      <c r="CS438" s="84"/>
      <c r="CT438" s="84"/>
      <c r="CU438" s="84"/>
      <c r="CV438" s="84"/>
      <c r="CW438" s="84"/>
      <c r="CX438" s="84"/>
      <c r="CY438" s="84"/>
      <c r="CZ438" s="84"/>
      <c r="DA438" s="84"/>
      <c r="DB438" s="84"/>
      <c r="DC438" s="84"/>
      <c r="DD438" s="84"/>
      <c r="DE438" s="84"/>
      <c r="DF438" s="84"/>
      <c r="DG438" s="84"/>
      <c r="DH438" s="84"/>
      <c r="DI438" s="84"/>
      <c r="DJ438" s="84"/>
      <c r="DK438" s="84"/>
      <c r="DL438" s="84"/>
      <c r="DM438" s="84"/>
      <c r="DN438" s="84"/>
      <c r="DO438" s="84"/>
      <c r="DP438" s="84"/>
      <c r="DQ438" s="84"/>
      <c r="DR438" s="84"/>
      <c r="DS438" s="84"/>
      <c r="DT438" s="84"/>
      <c r="DU438" s="84"/>
      <c r="DV438" s="84"/>
      <c r="DW438" s="84"/>
      <c r="DX438" s="84"/>
      <c r="DY438" s="84"/>
      <c r="DZ438" s="84"/>
      <c r="EA438" s="84"/>
      <c r="EB438" s="84"/>
      <c r="EC438" s="84"/>
      <c r="ED438" s="84"/>
      <c r="EE438" s="84"/>
      <c r="EF438" s="84"/>
      <c r="EG438" s="84"/>
      <c r="EH438" s="84"/>
      <c r="EI438" s="84"/>
      <c r="EJ438" s="84"/>
      <c r="EK438" s="84"/>
      <c r="EL438" s="84"/>
      <c r="EM438" s="84"/>
      <c r="EN438" s="84"/>
      <c r="EO438" s="84"/>
      <c r="EP438" s="84"/>
      <c r="EQ438" s="84"/>
      <c r="ER438" s="84"/>
      <c r="ES438" s="84"/>
      <c r="ET438" s="84"/>
      <c r="EU438" s="84"/>
      <c r="EV438" s="84"/>
      <c r="EW438" s="84"/>
      <c r="EX438" s="84"/>
      <c r="EY438" s="84"/>
      <c r="EZ438" s="84"/>
      <c r="FA438" s="84"/>
      <c r="FB438" s="84"/>
      <c r="FC438" s="84"/>
      <c r="FD438" s="84"/>
      <c r="FE438" s="84"/>
      <c r="FF438" s="84"/>
      <c r="FG438" s="84"/>
      <c r="FH438" s="84"/>
      <c r="FI438" s="84"/>
      <c r="FJ438" s="84"/>
      <c r="FK438" s="84"/>
      <c r="FL438" s="84"/>
      <c r="FM438" s="84"/>
      <c r="FN438" s="84"/>
      <c r="FO438" s="84"/>
      <c r="FP438" s="84"/>
      <c r="FQ438" s="84"/>
      <c r="FR438" s="84"/>
      <c r="FS438" s="84"/>
      <c r="FT438" s="84"/>
      <c r="FU438" s="84"/>
      <c r="FV438" s="84"/>
      <c r="FW438" s="84"/>
      <c r="FX438" s="84"/>
      <c r="FY438" s="84"/>
      <c r="FZ438" s="84"/>
      <c r="GA438" s="84"/>
      <c r="GB438" s="84"/>
      <c r="GC438" s="84"/>
      <c r="GD438" s="84"/>
      <c r="GE438" s="84"/>
      <c r="GF438" s="84"/>
      <c r="GG438" s="84"/>
      <c r="GH438" s="84"/>
      <c r="GI438" s="84"/>
      <c r="GJ438" s="84"/>
      <c r="GK438" s="84"/>
      <c r="GL438" s="84"/>
      <c r="GM438" s="84"/>
      <c r="GN438" s="84"/>
      <c r="GO438" s="84"/>
      <c r="GP438" s="84"/>
      <c r="GQ438" s="84"/>
      <c r="GR438" s="84"/>
      <c r="GS438" s="84"/>
      <c r="GT438" s="84"/>
      <c r="GU438" s="84"/>
      <c r="GV438" s="84"/>
      <c r="GW438" s="84"/>
      <c r="GX438" s="84"/>
      <c r="GY438" s="84"/>
      <c r="GZ438" s="84"/>
      <c r="HA438" s="84"/>
      <c r="HB438" s="84"/>
      <c r="HC438" s="84"/>
      <c r="HD438" s="84"/>
      <c r="HE438" s="84"/>
      <c r="HF438" s="84"/>
      <c r="HG438" s="84"/>
      <c r="HH438" s="84"/>
      <c r="HI438" s="84"/>
      <c r="HJ438" s="84"/>
      <c r="HK438" s="84"/>
      <c r="HL438" s="84"/>
      <c r="HM438" s="84"/>
      <c r="HN438" s="84"/>
      <c r="HO438" s="84"/>
      <c r="HP438" s="84"/>
      <c r="HQ438" s="84"/>
      <c r="HR438" s="84"/>
      <c r="HS438" s="84"/>
      <c r="HT438" s="84"/>
      <c r="HU438" s="84"/>
      <c r="HV438" s="84"/>
      <c r="HW438" s="84"/>
    </row>
    <row r="439" spans="1:231" x14ac:dyDescent="0.2">
      <c r="A439" s="85"/>
      <c r="B439" s="83"/>
      <c r="C439" s="84"/>
      <c r="D439" s="84"/>
      <c r="E439" s="84"/>
      <c r="F439" s="84"/>
      <c r="G439" s="84"/>
      <c r="H439" s="84"/>
      <c r="I439" s="84"/>
      <c r="J439" s="84"/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  <c r="V439" s="84"/>
      <c r="W439" s="84"/>
      <c r="X439" s="84"/>
      <c r="Y439" s="84"/>
      <c r="Z439" s="84"/>
      <c r="AA439" s="84"/>
      <c r="AB439" s="84"/>
      <c r="AC439" s="84"/>
      <c r="AD439" s="84"/>
      <c r="AE439" s="84"/>
      <c r="AF439" s="84"/>
      <c r="AG439" s="84"/>
      <c r="AH439" s="84"/>
      <c r="AI439" s="84"/>
      <c r="AJ439" s="84"/>
      <c r="AK439" s="84"/>
      <c r="AL439" s="84"/>
      <c r="AM439" s="84"/>
      <c r="AN439" s="84"/>
      <c r="AO439" s="84"/>
      <c r="AP439" s="84"/>
      <c r="AQ439" s="84"/>
      <c r="AR439" s="84"/>
      <c r="AS439" s="84"/>
      <c r="AT439" s="84"/>
      <c r="AU439" s="84"/>
      <c r="AV439" s="84"/>
      <c r="AW439" s="84"/>
      <c r="AX439" s="84"/>
      <c r="AY439" s="84"/>
      <c r="AZ439" s="84"/>
      <c r="BA439" s="84"/>
      <c r="BB439" s="84"/>
      <c r="BC439" s="84"/>
      <c r="BD439" s="84"/>
      <c r="BE439" s="84"/>
      <c r="BF439" s="84"/>
      <c r="BG439" s="84"/>
      <c r="BH439" s="84"/>
      <c r="BI439" s="84"/>
      <c r="BJ439" s="84"/>
      <c r="BK439" s="84"/>
      <c r="BL439" s="84"/>
      <c r="BM439" s="84"/>
      <c r="BN439" s="84"/>
      <c r="BO439" s="84"/>
      <c r="BP439" s="84"/>
      <c r="BQ439" s="84"/>
      <c r="BR439" s="84"/>
      <c r="BS439" s="84"/>
      <c r="BT439" s="84"/>
      <c r="BU439" s="84"/>
      <c r="BV439" s="84"/>
      <c r="BW439" s="84"/>
      <c r="BX439" s="84"/>
      <c r="BY439" s="84"/>
      <c r="BZ439" s="84"/>
      <c r="CA439" s="84"/>
      <c r="CB439" s="84"/>
      <c r="CC439" s="84"/>
      <c r="CD439" s="84"/>
      <c r="CE439" s="84"/>
      <c r="CF439" s="84"/>
      <c r="CG439" s="84"/>
      <c r="CH439" s="84"/>
      <c r="CI439" s="84"/>
      <c r="CJ439" s="84"/>
      <c r="CK439" s="84"/>
      <c r="CL439" s="84"/>
      <c r="CM439" s="84"/>
      <c r="CN439" s="84"/>
      <c r="CO439" s="84"/>
      <c r="CP439" s="84"/>
      <c r="CQ439" s="84"/>
      <c r="CR439" s="84"/>
      <c r="CS439" s="84"/>
      <c r="CT439" s="84"/>
      <c r="CU439" s="84"/>
      <c r="CV439" s="84"/>
      <c r="CW439" s="84"/>
      <c r="CX439" s="84"/>
      <c r="CY439" s="84"/>
      <c r="CZ439" s="84"/>
      <c r="DA439" s="84"/>
      <c r="DB439" s="84"/>
      <c r="DC439" s="84"/>
      <c r="DD439" s="84"/>
      <c r="DE439" s="84"/>
      <c r="DF439" s="84"/>
      <c r="DG439" s="84"/>
      <c r="DH439" s="84"/>
      <c r="DI439" s="84"/>
      <c r="DJ439" s="84"/>
      <c r="DK439" s="84"/>
      <c r="DL439" s="84"/>
      <c r="DM439" s="84"/>
      <c r="DN439" s="84"/>
      <c r="DO439" s="84"/>
      <c r="DP439" s="84"/>
      <c r="DQ439" s="84"/>
      <c r="DR439" s="84"/>
      <c r="DS439" s="84"/>
      <c r="DT439" s="84"/>
      <c r="DU439" s="84"/>
      <c r="DV439" s="84"/>
      <c r="DW439" s="84"/>
      <c r="DX439" s="84"/>
      <c r="DY439" s="84"/>
      <c r="DZ439" s="84"/>
      <c r="EA439" s="84"/>
      <c r="EB439" s="84"/>
      <c r="EC439" s="84"/>
      <c r="ED439" s="84"/>
      <c r="EE439" s="84"/>
      <c r="EF439" s="84"/>
      <c r="EG439" s="84"/>
      <c r="EH439" s="84"/>
      <c r="EI439" s="84"/>
      <c r="EJ439" s="84"/>
      <c r="EK439" s="84"/>
      <c r="EL439" s="84"/>
      <c r="EM439" s="84"/>
      <c r="EN439" s="84"/>
      <c r="EO439" s="84"/>
      <c r="EP439" s="84"/>
      <c r="EQ439" s="84"/>
      <c r="ER439" s="84"/>
      <c r="ES439" s="84"/>
      <c r="ET439" s="84"/>
      <c r="EU439" s="84"/>
      <c r="EV439" s="84"/>
      <c r="EW439" s="84"/>
      <c r="EX439" s="84"/>
      <c r="EY439" s="84"/>
      <c r="EZ439" s="84"/>
      <c r="FA439" s="84"/>
      <c r="FB439" s="84"/>
      <c r="FC439" s="84"/>
      <c r="FD439" s="84"/>
      <c r="FE439" s="84"/>
      <c r="FF439" s="84"/>
      <c r="FG439" s="84"/>
      <c r="FH439" s="84"/>
      <c r="FI439" s="84"/>
      <c r="FJ439" s="84"/>
      <c r="FK439" s="84"/>
      <c r="FL439" s="84"/>
      <c r="FM439" s="84"/>
      <c r="FN439" s="84"/>
      <c r="FO439" s="84"/>
      <c r="FP439" s="84"/>
      <c r="FQ439" s="84"/>
      <c r="FR439" s="84"/>
      <c r="FS439" s="84"/>
      <c r="FT439" s="84"/>
      <c r="FU439" s="84"/>
      <c r="FV439" s="84"/>
      <c r="FW439" s="84"/>
      <c r="FX439" s="84"/>
      <c r="FY439" s="84"/>
      <c r="FZ439" s="84"/>
      <c r="GA439" s="84"/>
      <c r="GB439" s="84"/>
      <c r="GC439" s="84"/>
      <c r="GD439" s="84"/>
      <c r="GE439" s="84"/>
      <c r="GF439" s="84"/>
      <c r="GG439" s="84"/>
      <c r="GH439" s="84"/>
      <c r="GI439" s="84"/>
      <c r="GJ439" s="84"/>
      <c r="GK439" s="84"/>
      <c r="GL439" s="84"/>
      <c r="GM439" s="84"/>
      <c r="GN439" s="84"/>
      <c r="GO439" s="84"/>
      <c r="GP439" s="84"/>
      <c r="GQ439" s="84"/>
      <c r="GR439" s="84"/>
      <c r="GS439" s="84"/>
      <c r="GT439" s="84"/>
      <c r="GU439" s="84"/>
      <c r="GV439" s="84"/>
      <c r="GW439" s="84"/>
      <c r="GX439" s="84"/>
      <c r="GY439" s="84"/>
      <c r="GZ439" s="84"/>
      <c r="HA439" s="84"/>
      <c r="HB439" s="84"/>
      <c r="HC439" s="84"/>
      <c r="HD439" s="84"/>
      <c r="HE439" s="84"/>
      <c r="HF439" s="84"/>
      <c r="HG439" s="84"/>
      <c r="HH439" s="84"/>
      <c r="HI439" s="84"/>
      <c r="HJ439" s="84"/>
      <c r="HK439" s="84"/>
      <c r="HL439" s="84"/>
      <c r="HM439" s="84"/>
      <c r="HN439" s="84"/>
      <c r="HO439" s="84"/>
      <c r="HP439" s="84"/>
      <c r="HQ439" s="84"/>
      <c r="HR439" s="84"/>
      <c r="HS439" s="84"/>
      <c r="HT439" s="84"/>
      <c r="HU439" s="84"/>
      <c r="HV439" s="84"/>
      <c r="HW439" s="84"/>
    </row>
    <row r="440" spans="1:231" x14ac:dyDescent="0.2">
      <c r="A440" s="85"/>
      <c r="B440" s="83"/>
      <c r="C440" s="84"/>
      <c r="D440" s="84"/>
      <c r="E440" s="84"/>
      <c r="F440" s="84"/>
      <c r="G440" s="84"/>
      <c r="H440" s="84"/>
      <c r="I440" s="84"/>
      <c r="J440" s="84"/>
      <c r="K440" s="84"/>
      <c r="L440" s="84"/>
      <c r="M440" s="84"/>
      <c r="N440" s="84"/>
      <c r="O440" s="84"/>
      <c r="P440" s="84"/>
      <c r="Q440" s="84"/>
      <c r="R440" s="84"/>
      <c r="S440" s="84"/>
      <c r="T440" s="84"/>
      <c r="U440" s="84"/>
      <c r="V440" s="84"/>
      <c r="W440" s="84"/>
      <c r="X440" s="84"/>
      <c r="Y440" s="84"/>
      <c r="Z440" s="84"/>
      <c r="AA440" s="84"/>
      <c r="AB440" s="84"/>
      <c r="AC440" s="84"/>
      <c r="AD440" s="84"/>
      <c r="AE440" s="84"/>
      <c r="AF440" s="84"/>
      <c r="AG440" s="84"/>
      <c r="AH440" s="84"/>
      <c r="AI440" s="84"/>
      <c r="AJ440" s="84"/>
      <c r="AK440" s="84"/>
      <c r="AL440" s="84"/>
      <c r="AM440" s="84"/>
      <c r="AN440" s="84"/>
      <c r="AO440" s="84"/>
      <c r="AP440" s="84"/>
      <c r="AQ440" s="84"/>
      <c r="AR440" s="84"/>
      <c r="AS440" s="84"/>
      <c r="AT440" s="84"/>
      <c r="AU440" s="84"/>
      <c r="AV440" s="84"/>
      <c r="AW440" s="84"/>
      <c r="AX440" s="84"/>
      <c r="AY440" s="84"/>
      <c r="AZ440" s="84"/>
      <c r="BA440" s="84"/>
      <c r="BB440" s="84"/>
      <c r="BC440" s="84"/>
      <c r="BD440" s="84"/>
      <c r="BE440" s="84"/>
      <c r="BF440" s="84"/>
      <c r="BG440" s="84"/>
      <c r="BH440" s="84"/>
      <c r="BI440" s="84"/>
      <c r="BJ440" s="84"/>
      <c r="BK440" s="84"/>
      <c r="BL440" s="84"/>
      <c r="BM440" s="84"/>
      <c r="BN440" s="84"/>
      <c r="BO440" s="84"/>
      <c r="BP440" s="84"/>
      <c r="BQ440" s="84"/>
      <c r="BR440" s="84"/>
      <c r="BS440" s="84"/>
      <c r="BT440" s="84"/>
      <c r="BU440" s="84"/>
      <c r="BV440" s="84"/>
      <c r="BW440" s="84"/>
      <c r="BX440" s="84"/>
      <c r="BY440" s="84"/>
      <c r="BZ440" s="84"/>
      <c r="CA440" s="84"/>
      <c r="CB440" s="84"/>
      <c r="CC440" s="84"/>
      <c r="CD440" s="84"/>
      <c r="CE440" s="84"/>
      <c r="CF440" s="84"/>
      <c r="CG440" s="84"/>
      <c r="CH440" s="84"/>
      <c r="CI440" s="84"/>
      <c r="CJ440" s="84"/>
      <c r="CK440" s="84"/>
      <c r="CL440" s="84"/>
      <c r="CM440" s="84"/>
      <c r="CN440" s="84"/>
      <c r="CO440" s="84"/>
      <c r="CP440" s="84"/>
      <c r="CQ440" s="84"/>
      <c r="CR440" s="84"/>
      <c r="CS440" s="84"/>
      <c r="CT440" s="84"/>
      <c r="CU440" s="84"/>
      <c r="CV440" s="84"/>
      <c r="CW440" s="84"/>
      <c r="CX440" s="84"/>
      <c r="CY440" s="84"/>
      <c r="CZ440" s="84"/>
      <c r="DA440" s="84"/>
      <c r="DB440" s="84"/>
      <c r="DC440" s="84"/>
      <c r="DD440" s="84"/>
      <c r="DE440" s="84"/>
      <c r="DF440" s="84"/>
      <c r="DG440" s="84"/>
      <c r="DH440" s="84"/>
      <c r="DI440" s="84"/>
      <c r="DJ440" s="84"/>
      <c r="DK440" s="84"/>
      <c r="DL440" s="84"/>
      <c r="DM440" s="84"/>
      <c r="DN440" s="84"/>
      <c r="DO440" s="84"/>
      <c r="DP440" s="84"/>
      <c r="DQ440" s="84"/>
      <c r="DR440" s="84"/>
      <c r="DS440" s="84"/>
      <c r="DT440" s="84"/>
      <c r="DU440" s="84"/>
      <c r="DV440" s="84"/>
      <c r="DW440" s="84"/>
      <c r="DX440" s="84"/>
      <c r="DY440" s="84"/>
      <c r="DZ440" s="84"/>
      <c r="EA440" s="84"/>
      <c r="EB440" s="84"/>
      <c r="EC440" s="84"/>
      <c r="ED440" s="84"/>
      <c r="EE440" s="84"/>
      <c r="EF440" s="84"/>
      <c r="EG440" s="84"/>
      <c r="EH440" s="84"/>
      <c r="EI440" s="84"/>
      <c r="EJ440" s="84"/>
      <c r="EK440" s="84"/>
      <c r="EL440" s="84"/>
      <c r="EM440" s="84"/>
      <c r="EN440" s="84"/>
      <c r="EO440" s="84"/>
      <c r="EP440" s="84"/>
      <c r="EQ440" s="84"/>
      <c r="ER440" s="84"/>
      <c r="ES440" s="84"/>
      <c r="ET440" s="84"/>
      <c r="EU440" s="84"/>
      <c r="EV440" s="84"/>
      <c r="EW440" s="84"/>
      <c r="EX440" s="84"/>
      <c r="EY440" s="84"/>
      <c r="EZ440" s="84"/>
      <c r="FA440" s="84"/>
      <c r="FB440" s="84"/>
      <c r="FC440" s="84"/>
      <c r="FD440" s="84"/>
      <c r="FE440" s="84"/>
      <c r="FF440" s="84"/>
      <c r="FG440" s="84"/>
      <c r="FH440" s="84"/>
      <c r="FI440" s="84"/>
      <c r="FJ440" s="84"/>
      <c r="FK440" s="84"/>
      <c r="FL440" s="84"/>
      <c r="FM440" s="84"/>
      <c r="FN440" s="84"/>
      <c r="FO440" s="84"/>
      <c r="FP440" s="84"/>
      <c r="FQ440" s="84"/>
      <c r="FR440" s="84"/>
      <c r="FS440" s="84"/>
      <c r="FT440" s="84"/>
      <c r="FU440" s="84"/>
      <c r="FV440" s="84"/>
      <c r="FW440" s="84"/>
      <c r="FX440" s="84"/>
      <c r="FY440" s="84"/>
      <c r="FZ440" s="84"/>
      <c r="GA440" s="84"/>
      <c r="GB440" s="84"/>
      <c r="GC440" s="84"/>
      <c r="GD440" s="84"/>
      <c r="GE440" s="84"/>
      <c r="GF440" s="84"/>
      <c r="GG440" s="84"/>
      <c r="GH440" s="84"/>
      <c r="GI440" s="84"/>
      <c r="GJ440" s="84"/>
      <c r="GK440" s="84"/>
      <c r="GL440" s="84"/>
      <c r="GM440" s="84"/>
      <c r="GN440" s="84"/>
      <c r="GO440" s="84"/>
      <c r="GP440" s="84"/>
      <c r="GQ440" s="84"/>
      <c r="GR440" s="84"/>
      <c r="GS440" s="84"/>
      <c r="GT440" s="84"/>
      <c r="GU440" s="84"/>
      <c r="GV440" s="84"/>
      <c r="GW440" s="84"/>
      <c r="GX440" s="84"/>
      <c r="GY440" s="84"/>
      <c r="GZ440" s="84"/>
      <c r="HA440" s="84"/>
      <c r="HB440" s="84"/>
      <c r="HC440" s="84"/>
      <c r="HD440" s="84"/>
      <c r="HE440" s="84"/>
      <c r="HF440" s="84"/>
      <c r="HG440" s="84"/>
      <c r="HH440" s="84"/>
      <c r="HI440" s="84"/>
      <c r="HJ440" s="84"/>
      <c r="HK440" s="84"/>
      <c r="HL440" s="84"/>
      <c r="HM440" s="84"/>
      <c r="HN440" s="84"/>
      <c r="HO440" s="84"/>
      <c r="HP440" s="84"/>
      <c r="HQ440" s="84"/>
      <c r="HR440" s="84"/>
      <c r="HS440" s="84"/>
      <c r="HT440" s="84"/>
      <c r="HU440" s="84"/>
      <c r="HV440" s="84"/>
      <c r="HW440" s="84"/>
    </row>
    <row r="441" spans="1:231" x14ac:dyDescent="0.2">
      <c r="A441" s="85"/>
      <c r="B441" s="83"/>
      <c r="C441" s="84"/>
      <c r="D441" s="84"/>
      <c r="E441" s="84"/>
      <c r="F441" s="84"/>
      <c r="G441" s="84"/>
      <c r="H441" s="84"/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84"/>
      <c r="V441" s="84"/>
      <c r="W441" s="84"/>
      <c r="X441" s="84"/>
      <c r="Y441" s="84"/>
      <c r="Z441" s="84"/>
      <c r="AA441" s="84"/>
      <c r="AB441" s="84"/>
      <c r="AC441" s="84"/>
      <c r="AD441" s="84"/>
      <c r="AE441" s="84"/>
      <c r="AF441" s="84"/>
      <c r="AG441" s="84"/>
      <c r="AH441" s="84"/>
      <c r="AI441" s="84"/>
      <c r="AJ441" s="84"/>
      <c r="AK441" s="84"/>
      <c r="AL441" s="84"/>
      <c r="AM441" s="84"/>
      <c r="AN441" s="84"/>
      <c r="AO441" s="84"/>
      <c r="AP441" s="84"/>
      <c r="AQ441" s="84"/>
      <c r="AR441" s="84"/>
      <c r="AS441" s="84"/>
      <c r="AT441" s="84"/>
      <c r="AU441" s="84"/>
      <c r="AV441" s="84"/>
      <c r="AW441" s="84"/>
      <c r="AX441" s="84"/>
      <c r="AY441" s="84"/>
      <c r="AZ441" s="84"/>
      <c r="BA441" s="84"/>
      <c r="BB441" s="84"/>
      <c r="BC441" s="84"/>
      <c r="BD441" s="84"/>
      <c r="BE441" s="84"/>
      <c r="BF441" s="84"/>
      <c r="BG441" s="84"/>
      <c r="BH441" s="84"/>
      <c r="BI441" s="84"/>
      <c r="BJ441" s="84"/>
      <c r="BK441" s="84"/>
      <c r="BL441" s="84"/>
      <c r="BM441" s="84"/>
      <c r="BN441" s="84"/>
      <c r="BO441" s="84"/>
      <c r="BP441" s="84"/>
      <c r="BQ441" s="84"/>
      <c r="BR441" s="84"/>
      <c r="BS441" s="84"/>
      <c r="BT441" s="84"/>
      <c r="BU441" s="84"/>
      <c r="BV441" s="84"/>
      <c r="BW441" s="84"/>
      <c r="BX441" s="84"/>
      <c r="BY441" s="84"/>
      <c r="BZ441" s="84"/>
      <c r="CA441" s="84"/>
      <c r="CB441" s="84"/>
      <c r="CC441" s="84"/>
      <c r="CD441" s="84"/>
      <c r="CE441" s="84"/>
      <c r="CF441" s="84"/>
      <c r="CG441" s="84"/>
      <c r="CH441" s="84"/>
      <c r="CI441" s="84"/>
      <c r="CJ441" s="84"/>
      <c r="CK441" s="84"/>
      <c r="CL441" s="84"/>
      <c r="CM441" s="84"/>
      <c r="CN441" s="84"/>
      <c r="CO441" s="84"/>
      <c r="CP441" s="84"/>
      <c r="CQ441" s="84"/>
      <c r="CR441" s="84"/>
      <c r="CS441" s="84"/>
      <c r="CT441" s="84"/>
      <c r="CU441" s="84"/>
      <c r="CV441" s="84"/>
      <c r="CW441" s="84"/>
      <c r="CX441" s="84"/>
      <c r="CY441" s="84"/>
      <c r="CZ441" s="84"/>
      <c r="DA441" s="84"/>
      <c r="DB441" s="84"/>
      <c r="DC441" s="84"/>
      <c r="DD441" s="84"/>
      <c r="DE441" s="84"/>
      <c r="DF441" s="84"/>
      <c r="DG441" s="84"/>
      <c r="DH441" s="84"/>
      <c r="DI441" s="84"/>
      <c r="DJ441" s="84"/>
      <c r="DK441" s="84"/>
      <c r="DL441" s="84"/>
      <c r="DM441" s="84"/>
      <c r="DN441" s="84"/>
      <c r="DO441" s="84"/>
      <c r="DP441" s="84"/>
      <c r="DQ441" s="84"/>
      <c r="DR441" s="84"/>
      <c r="DS441" s="84"/>
      <c r="DT441" s="84"/>
      <c r="DU441" s="84"/>
      <c r="DV441" s="84"/>
      <c r="DW441" s="84"/>
      <c r="DX441" s="84"/>
      <c r="DY441" s="84"/>
      <c r="DZ441" s="84"/>
      <c r="EA441" s="84"/>
      <c r="EB441" s="84"/>
      <c r="EC441" s="84"/>
      <c r="ED441" s="84"/>
      <c r="EE441" s="84"/>
      <c r="EF441" s="84"/>
      <c r="EG441" s="84"/>
      <c r="EH441" s="84"/>
      <c r="EI441" s="84"/>
      <c r="EJ441" s="84"/>
      <c r="EK441" s="84"/>
      <c r="EL441" s="84"/>
      <c r="EM441" s="84"/>
      <c r="EN441" s="84"/>
      <c r="EO441" s="84"/>
      <c r="EP441" s="84"/>
      <c r="EQ441" s="84"/>
      <c r="ER441" s="84"/>
      <c r="ES441" s="84"/>
      <c r="ET441" s="84"/>
      <c r="EU441" s="84"/>
      <c r="EV441" s="84"/>
      <c r="EW441" s="84"/>
      <c r="EX441" s="84"/>
      <c r="EY441" s="84"/>
      <c r="EZ441" s="84"/>
      <c r="FA441" s="84"/>
      <c r="FB441" s="84"/>
      <c r="FC441" s="84"/>
      <c r="FD441" s="84"/>
      <c r="FE441" s="84"/>
      <c r="FF441" s="84"/>
      <c r="FG441" s="84"/>
      <c r="FH441" s="84"/>
      <c r="FI441" s="84"/>
      <c r="FJ441" s="84"/>
      <c r="FK441" s="84"/>
      <c r="FL441" s="84"/>
      <c r="FM441" s="84"/>
      <c r="FN441" s="84"/>
      <c r="FO441" s="84"/>
      <c r="FP441" s="84"/>
      <c r="FQ441" s="84"/>
      <c r="FR441" s="84"/>
      <c r="FS441" s="84"/>
      <c r="FT441" s="84"/>
      <c r="FU441" s="84"/>
      <c r="FV441" s="84"/>
      <c r="FW441" s="84"/>
      <c r="FX441" s="84"/>
      <c r="FY441" s="84"/>
      <c r="FZ441" s="84"/>
      <c r="GA441" s="84"/>
      <c r="GB441" s="84"/>
      <c r="GC441" s="84"/>
      <c r="GD441" s="84"/>
      <c r="GE441" s="84"/>
      <c r="GF441" s="84"/>
      <c r="GG441" s="84"/>
      <c r="GH441" s="84"/>
      <c r="GI441" s="84"/>
      <c r="GJ441" s="84"/>
      <c r="GK441" s="84"/>
      <c r="GL441" s="84"/>
      <c r="GM441" s="84"/>
      <c r="GN441" s="84"/>
      <c r="GO441" s="84"/>
      <c r="GP441" s="84"/>
      <c r="GQ441" s="84"/>
      <c r="GR441" s="84"/>
      <c r="GS441" s="84"/>
      <c r="GT441" s="84"/>
      <c r="GU441" s="84"/>
      <c r="GV441" s="84"/>
      <c r="GW441" s="84"/>
      <c r="GX441" s="84"/>
      <c r="GY441" s="84"/>
      <c r="GZ441" s="84"/>
      <c r="HA441" s="84"/>
      <c r="HB441" s="84"/>
      <c r="HC441" s="84"/>
      <c r="HD441" s="84"/>
      <c r="HE441" s="84"/>
      <c r="HF441" s="84"/>
      <c r="HG441" s="84"/>
      <c r="HH441" s="84"/>
      <c r="HI441" s="84"/>
      <c r="HJ441" s="84"/>
      <c r="HK441" s="84"/>
      <c r="HL441" s="84"/>
      <c r="HM441" s="84"/>
      <c r="HN441" s="84"/>
      <c r="HO441" s="84"/>
      <c r="HP441" s="84"/>
      <c r="HQ441" s="84"/>
      <c r="HR441" s="84"/>
      <c r="HS441" s="84"/>
      <c r="HT441" s="84"/>
      <c r="HU441" s="84"/>
      <c r="HV441" s="84"/>
      <c r="HW441" s="84"/>
    </row>
    <row r="442" spans="1:231" x14ac:dyDescent="0.2">
      <c r="A442" s="85"/>
      <c r="B442" s="83"/>
      <c r="C442" s="84"/>
      <c r="D442" s="84"/>
      <c r="E442" s="84"/>
      <c r="F442" s="84"/>
      <c r="G442" s="84"/>
      <c r="H442" s="84"/>
      <c r="I442" s="84"/>
      <c r="J442" s="84"/>
      <c r="K442" s="84"/>
      <c r="L442" s="84"/>
      <c r="M442" s="84"/>
      <c r="N442" s="84"/>
      <c r="O442" s="84"/>
      <c r="P442" s="84"/>
      <c r="Q442" s="84"/>
      <c r="R442" s="84"/>
      <c r="S442" s="84"/>
      <c r="T442" s="84"/>
      <c r="U442" s="84"/>
      <c r="V442" s="84"/>
      <c r="W442" s="84"/>
      <c r="X442" s="84"/>
      <c r="Y442" s="84"/>
      <c r="Z442" s="84"/>
      <c r="AA442" s="84"/>
      <c r="AB442" s="84"/>
      <c r="AC442" s="84"/>
      <c r="AD442" s="84"/>
      <c r="AE442" s="84"/>
      <c r="AF442" s="84"/>
      <c r="AG442" s="84"/>
      <c r="AH442" s="84"/>
      <c r="AI442" s="84"/>
      <c r="AJ442" s="84"/>
      <c r="AK442" s="84"/>
      <c r="AL442" s="84"/>
      <c r="AM442" s="84"/>
      <c r="AN442" s="84"/>
      <c r="AO442" s="84"/>
      <c r="AP442" s="84"/>
      <c r="AQ442" s="84"/>
      <c r="AR442" s="84"/>
      <c r="AS442" s="84"/>
      <c r="AT442" s="84"/>
      <c r="AU442" s="84"/>
      <c r="AV442" s="84"/>
      <c r="AW442" s="84"/>
      <c r="AX442" s="84"/>
      <c r="AY442" s="84"/>
      <c r="AZ442" s="84"/>
      <c r="BA442" s="84"/>
      <c r="BB442" s="84"/>
      <c r="BC442" s="84"/>
      <c r="BD442" s="84"/>
      <c r="BE442" s="84"/>
      <c r="BF442" s="84"/>
      <c r="BG442" s="84"/>
      <c r="BH442" s="84"/>
      <c r="BI442" s="84"/>
      <c r="BJ442" s="84"/>
      <c r="BK442" s="84"/>
      <c r="BL442" s="84"/>
      <c r="BM442" s="84"/>
      <c r="BN442" s="84"/>
      <c r="BO442" s="84"/>
      <c r="BP442" s="84"/>
      <c r="BQ442" s="84"/>
      <c r="BR442" s="84"/>
      <c r="BS442" s="84"/>
      <c r="BT442" s="84"/>
      <c r="BU442" s="84"/>
      <c r="BV442" s="84"/>
      <c r="BW442" s="84"/>
      <c r="BX442" s="84"/>
      <c r="BY442" s="84"/>
      <c r="BZ442" s="84"/>
      <c r="CA442" s="84"/>
      <c r="CB442" s="84"/>
      <c r="CC442" s="84"/>
      <c r="CD442" s="84"/>
      <c r="CE442" s="84"/>
      <c r="CF442" s="84"/>
      <c r="CG442" s="84"/>
      <c r="CH442" s="84"/>
      <c r="CI442" s="84"/>
      <c r="CJ442" s="84"/>
      <c r="CK442" s="84"/>
      <c r="CL442" s="84"/>
      <c r="CM442" s="84"/>
      <c r="CN442" s="84"/>
      <c r="CO442" s="84"/>
      <c r="CP442" s="84"/>
      <c r="CQ442" s="84"/>
      <c r="CR442" s="84"/>
      <c r="CS442" s="84"/>
      <c r="CT442" s="84"/>
      <c r="CU442" s="84"/>
      <c r="CV442" s="84"/>
      <c r="CW442" s="84"/>
      <c r="CX442" s="84"/>
      <c r="CY442" s="84"/>
      <c r="CZ442" s="84"/>
      <c r="DA442" s="84"/>
      <c r="DB442" s="84"/>
      <c r="DC442" s="84"/>
      <c r="DD442" s="84"/>
      <c r="DE442" s="84"/>
      <c r="DF442" s="84"/>
      <c r="DG442" s="84"/>
      <c r="DH442" s="84"/>
      <c r="DI442" s="84"/>
      <c r="DJ442" s="84"/>
      <c r="DK442" s="84"/>
      <c r="DL442" s="84"/>
      <c r="DM442" s="84"/>
      <c r="DN442" s="84"/>
      <c r="DO442" s="84"/>
      <c r="DP442" s="84"/>
      <c r="DQ442" s="84"/>
      <c r="DR442" s="84"/>
      <c r="DS442" s="84"/>
      <c r="DT442" s="84"/>
      <c r="DU442" s="84"/>
      <c r="DV442" s="84"/>
      <c r="DW442" s="84"/>
      <c r="DX442" s="84"/>
      <c r="DY442" s="84"/>
      <c r="DZ442" s="84"/>
      <c r="EA442" s="84"/>
      <c r="EB442" s="84"/>
      <c r="EC442" s="84"/>
      <c r="ED442" s="84"/>
      <c r="EE442" s="84"/>
      <c r="EF442" s="84"/>
      <c r="EG442" s="84"/>
      <c r="EH442" s="84"/>
      <c r="EI442" s="84"/>
      <c r="EJ442" s="84"/>
      <c r="EK442" s="84"/>
      <c r="EL442" s="84"/>
      <c r="EM442" s="84"/>
      <c r="EN442" s="84"/>
      <c r="EO442" s="84"/>
      <c r="EP442" s="84"/>
      <c r="EQ442" s="84"/>
      <c r="ER442" s="84"/>
      <c r="ES442" s="84"/>
      <c r="ET442" s="84"/>
      <c r="EU442" s="84"/>
      <c r="EV442" s="84"/>
      <c r="EW442" s="84"/>
      <c r="EX442" s="84"/>
      <c r="EY442" s="84"/>
      <c r="EZ442" s="84"/>
      <c r="FA442" s="84"/>
      <c r="FB442" s="84"/>
      <c r="FC442" s="84"/>
      <c r="FD442" s="84"/>
      <c r="FE442" s="84"/>
      <c r="FF442" s="84"/>
      <c r="FG442" s="84"/>
      <c r="FH442" s="84"/>
      <c r="FI442" s="84"/>
      <c r="FJ442" s="84"/>
      <c r="FK442" s="84"/>
      <c r="FL442" s="84"/>
      <c r="FM442" s="84"/>
      <c r="FN442" s="84"/>
      <c r="FO442" s="84"/>
      <c r="FP442" s="84"/>
      <c r="FQ442" s="84"/>
      <c r="FR442" s="84"/>
      <c r="FS442" s="84"/>
      <c r="FT442" s="84"/>
      <c r="FU442" s="84"/>
      <c r="FV442" s="84"/>
      <c r="FW442" s="84"/>
      <c r="FX442" s="84"/>
      <c r="FY442" s="84"/>
      <c r="FZ442" s="84"/>
      <c r="GA442" s="84"/>
      <c r="GB442" s="84"/>
      <c r="GC442" s="84"/>
      <c r="GD442" s="84"/>
      <c r="GE442" s="84"/>
      <c r="GF442" s="84"/>
      <c r="GG442" s="84"/>
      <c r="GH442" s="84"/>
      <c r="GI442" s="84"/>
      <c r="GJ442" s="84"/>
      <c r="GK442" s="84"/>
      <c r="GL442" s="84"/>
      <c r="GM442" s="84"/>
      <c r="GN442" s="84"/>
      <c r="GO442" s="84"/>
      <c r="GP442" s="84"/>
      <c r="GQ442" s="84"/>
      <c r="GR442" s="84"/>
      <c r="GS442" s="84"/>
      <c r="GT442" s="84"/>
      <c r="GU442" s="84"/>
      <c r="GV442" s="84"/>
      <c r="GW442" s="84"/>
      <c r="GX442" s="84"/>
      <c r="GY442" s="84"/>
      <c r="GZ442" s="84"/>
      <c r="HA442" s="84"/>
      <c r="HB442" s="84"/>
      <c r="HC442" s="84"/>
      <c r="HD442" s="84"/>
      <c r="HE442" s="84"/>
      <c r="HF442" s="84"/>
      <c r="HG442" s="84"/>
      <c r="HH442" s="84"/>
      <c r="HI442" s="84"/>
      <c r="HJ442" s="84"/>
      <c r="HK442" s="84"/>
      <c r="HL442" s="84"/>
      <c r="HM442" s="84"/>
      <c r="HN442" s="84"/>
      <c r="HO442" s="84"/>
      <c r="HP442" s="84"/>
      <c r="HQ442" s="84"/>
      <c r="HR442" s="84"/>
      <c r="HS442" s="84"/>
      <c r="HT442" s="84"/>
      <c r="HU442" s="84"/>
      <c r="HV442" s="84"/>
      <c r="HW442" s="84"/>
    </row>
    <row r="443" spans="1:231" x14ac:dyDescent="0.2">
      <c r="A443" s="85"/>
      <c r="B443" s="83"/>
      <c r="C443" s="84"/>
      <c r="D443" s="84"/>
      <c r="E443" s="84"/>
      <c r="F443" s="84"/>
      <c r="G443" s="84"/>
      <c r="H443" s="84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84"/>
      <c r="V443" s="84"/>
      <c r="W443" s="84"/>
      <c r="X443" s="84"/>
      <c r="Y443" s="84"/>
      <c r="Z443" s="84"/>
      <c r="AA443" s="84"/>
      <c r="AB443" s="84"/>
      <c r="AC443" s="84"/>
      <c r="AD443" s="84"/>
      <c r="AE443" s="84"/>
      <c r="AF443" s="84"/>
      <c r="AG443" s="84"/>
      <c r="AH443" s="84"/>
      <c r="AI443" s="84"/>
      <c r="AJ443" s="84"/>
      <c r="AK443" s="84"/>
      <c r="AL443" s="84"/>
      <c r="AM443" s="84"/>
      <c r="AN443" s="84"/>
      <c r="AO443" s="84"/>
      <c r="AP443" s="84"/>
      <c r="AQ443" s="84"/>
      <c r="AR443" s="84"/>
      <c r="AS443" s="84"/>
      <c r="AT443" s="84"/>
      <c r="AU443" s="84"/>
      <c r="AV443" s="84"/>
      <c r="AW443" s="84"/>
      <c r="AX443" s="84"/>
      <c r="AY443" s="84"/>
      <c r="AZ443" s="84"/>
      <c r="BA443" s="84"/>
      <c r="BB443" s="84"/>
      <c r="BC443" s="84"/>
      <c r="BD443" s="84"/>
      <c r="BE443" s="84"/>
      <c r="BF443" s="84"/>
      <c r="BG443" s="84"/>
      <c r="BH443" s="84"/>
      <c r="BI443" s="84"/>
      <c r="BJ443" s="84"/>
      <c r="BK443" s="84"/>
      <c r="BL443" s="84"/>
      <c r="BM443" s="84"/>
      <c r="BN443" s="84"/>
      <c r="BO443" s="84"/>
      <c r="BP443" s="84"/>
      <c r="BQ443" s="84"/>
      <c r="BR443" s="84"/>
      <c r="BS443" s="84"/>
      <c r="BT443" s="84"/>
      <c r="BU443" s="84"/>
      <c r="BV443" s="84"/>
      <c r="BW443" s="84"/>
      <c r="BX443" s="84"/>
      <c r="BY443" s="84"/>
      <c r="BZ443" s="84"/>
      <c r="CA443" s="84"/>
      <c r="CB443" s="84"/>
      <c r="CC443" s="84"/>
      <c r="CD443" s="84"/>
      <c r="CE443" s="84"/>
      <c r="CF443" s="84"/>
      <c r="CG443" s="84"/>
      <c r="CH443" s="84"/>
      <c r="CI443" s="84"/>
      <c r="CJ443" s="84"/>
      <c r="CK443" s="84"/>
      <c r="CL443" s="84"/>
      <c r="CM443" s="84"/>
      <c r="CN443" s="84"/>
      <c r="CO443" s="84"/>
      <c r="CP443" s="84"/>
      <c r="CQ443" s="84"/>
      <c r="CR443" s="84"/>
      <c r="CS443" s="84"/>
      <c r="CT443" s="84"/>
      <c r="CU443" s="84"/>
      <c r="CV443" s="84"/>
      <c r="CW443" s="84"/>
      <c r="CX443" s="84"/>
      <c r="CY443" s="84"/>
      <c r="CZ443" s="84"/>
      <c r="DA443" s="84"/>
      <c r="DB443" s="84"/>
      <c r="DC443" s="84"/>
      <c r="DD443" s="84"/>
      <c r="DE443" s="84"/>
      <c r="DF443" s="84"/>
      <c r="DG443" s="84"/>
      <c r="DH443" s="84"/>
      <c r="DI443" s="84"/>
      <c r="DJ443" s="84"/>
      <c r="DK443" s="84"/>
      <c r="DL443" s="84"/>
      <c r="DM443" s="84"/>
      <c r="DN443" s="84"/>
      <c r="DO443" s="84"/>
      <c r="DP443" s="84"/>
      <c r="DQ443" s="84"/>
      <c r="DR443" s="84"/>
      <c r="DS443" s="84"/>
      <c r="DT443" s="84"/>
      <c r="DU443" s="84"/>
      <c r="DV443" s="84"/>
      <c r="DW443" s="84"/>
      <c r="DX443" s="84"/>
      <c r="DY443" s="84"/>
      <c r="DZ443" s="84"/>
      <c r="EA443" s="84"/>
      <c r="EB443" s="84"/>
      <c r="EC443" s="84"/>
      <c r="ED443" s="84"/>
      <c r="EE443" s="84"/>
      <c r="EF443" s="84"/>
      <c r="EG443" s="84"/>
      <c r="EH443" s="84"/>
      <c r="EI443" s="84"/>
      <c r="EJ443" s="84"/>
      <c r="EK443" s="84"/>
      <c r="EL443" s="84"/>
      <c r="EM443" s="84"/>
      <c r="EN443" s="84"/>
      <c r="EO443" s="84"/>
      <c r="EP443" s="84"/>
      <c r="EQ443" s="84"/>
      <c r="ER443" s="84"/>
      <c r="ES443" s="84"/>
      <c r="ET443" s="84"/>
      <c r="EU443" s="84"/>
      <c r="EV443" s="84"/>
      <c r="EW443" s="84"/>
      <c r="EX443" s="84"/>
      <c r="EY443" s="84"/>
      <c r="EZ443" s="84"/>
      <c r="FA443" s="84"/>
      <c r="FB443" s="84"/>
      <c r="FC443" s="84"/>
      <c r="FD443" s="84"/>
      <c r="FE443" s="84"/>
      <c r="FF443" s="84"/>
      <c r="FG443" s="84"/>
      <c r="FH443" s="84"/>
      <c r="FI443" s="84"/>
      <c r="FJ443" s="84"/>
      <c r="FK443" s="84"/>
      <c r="FL443" s="84"/>
      <c r="FM443" s="84"/>
      <c r="FN443" s="84"/>
      <c r="FO443" s="84"/>
      <c r="FP443" s="84"/>
      <c r="FQ443" s="84"/>
      <c r="FR443" s="84"/>
      <c r="FS443" s="84"/>
      <c r="FT443" s="84"/>
      <c r="FU443" s="84"/>
      <c r="FV443" s="84"/>
      <c r="FW443" s="84"/>
      <c r="FX443" s="84"/>
      <c r="FY443" s="84"/>
      <c r="FZ443" s="84"/>
      <c r="GA443" s="84"/>
      <c r="GB443" s="84"/>
      <c r="GC443" s="84"/>
      <c r="GD443" s="84"/>
      <c r="GE443" s="84"/>
      <c r="GF443" s="84"/>
      <c r="GG443" s="84"/>
      <c r="GH443" s="84"/>
      <c r="GI443" s="84"/>
      <c r="GJ443" s="84"/>
      <c r="GK443" s="84"/>
      <c r="GL443" s="84"/>
      <c r="GM443" s="84"/>
      <c r="GN443" s="84"/>
      <c r="GO443" s="84"/>
      <c r="GP443" s="84"/>
      <c r="GQ443" s="84"/>
      <c r="GR443" s="84"/>
      <c r="GS443" s="84"/>
      <c r="GT443" s="84"/>
      <c r="GU443" s="84"/>
      <c r="GV443" s="84"/>
      <c r="GW443" s="84"/>
      <c r="GX443" s="84"/>
      <c r="GY443" s="84"/>
      <c r="GZ443" s="84"/>
      <c r="HA443" s="84"/>
      <c r="HB443" s="84"/>
      <c r="HC443" s="84"/>
      <c r="HD443" s="84"/>
      <c r="HE443" s="84"/>
      <c r="HF443" s="84"/>
      <c r="HG443" s="84"/>
      <c r="HH443" s="84"/>
      <c r="HI443" s="84"/>
      <c r="HJ443" s="84"/>
      <c r="HK443" s="84"/>
      <c r="HL443" s="84"/>
      <c r="HM443" s="84"/>
      <c r="HN443" s="84"/>
      <c r="HO443" s="84"/>
      <c r="HP443" s="84"/>
      <c r="HQ443" s="84"/>
      <c r="HR443" s="84"/>
      <c r="HS443" s="84"/>
      <c r="HT443" s="84"/>
      <c r="HU443" s="84"/>
      <c r="HV443" s="84"/>
      <c r="HW443" s="84"/>
    </row>
    <row r="444" spans="1:231" x14ac:dyDescent="0.2">
      <c r="A444" s="85"/>
      <c r="B444" s="83"/>
      <c r="C444" s="84"/>
      <c r="D444" s="84"/>
      <c r="E444" s="84"/>
      <c r="F444" s="84"/>
      <c r="G444" s="84"/>
      <c r="H444" s="84"/>
      <c r="I444" s="84"/>
      <c r="J444" s="84"/>
      <c r="K444" s="84"/>
      <c r="L444" s="84"/>
      <c r="M444" s="84"/>
      <c r="N444" s="84"/>
      <c r="O444" s="84"/>
      <c r="P444" s="84"/>
      <c r="Q444" s="84"/>
      <c r="R444" s="84"/>
      <c r="S444" s="84"/>
      <c r="T444" s="84"/>
      <c r="U444" s="84"/>
      <c r="V444" s="84"/>
      <c r="W444" s="84"/>
      <c r="X444" s="84"/>
      <c r="Y444" s="84"/>
      <c r="Z444" s="84"/>
      <c r="AA444" s="84"/>
      <c r="AB444" s="84"/>
      <c r="AC444" s="84"/>
      <c r="AD444" s="84"/>
      <c r="AE444" s="84"/>
      <c r="AF444" s="84"/>
      <c r="AG444" s="84"/>
      <c r="AH444" s="84"/>
      <c r="AI444" s="84"/>
      <c r="AJ444" s="84"/>
      <c r="AK444" s="84"/>
      <c r="AL444" s="84"/>
      <c r="AM444" s="84"/>
      <c r="AN444" s="84"/>
      <c r="AO444" s="84"/>
      <c r="AP444" s="84"/>
      <c r="AQ444" s="84"/>
      <c r="AR444" s="84"/>
      <c r="AS444" s="84"/>
      <c r="AT444" s="84"/>
      <c r="AU444" s="84"/>
      <c r="AV444" s="84"/>
      <c r="AW444" s="84"/>
      <c r="AX444" s="84"/>
      <c r="AY444" s="84"/>
      <c r="AZ444" s="84"/>
      <c r="BA444" s="84"/>
      <c r="BB444" s="84"/>
      <c r="BC444" s="84"/>
      <c r="BD444" s="84"/>
      <c r="BE444" s="84"/>
      <c r="BF444" s="84"/>
      <c r="BG444" s="84"/>
      <c r="BH444" s="84"/>
      <c r="BI444" s="84"/>
      <c r="BJ444" s="84"/>
      <c r="BK444" s="84"/>
      <c r="BL444" s="84"/>
      <c r="BM444" s="84"/>
      <c r="BN444" s="84"/>
      <c r="BO444" s="84"/>
      <c r="BP444" s="84"/>
      <c r="BQ444" s="84"/>
      <c r="BR444" s="84"/>
      <c r="BS444" s="84"/>
      <c r="BT444" s="84"/>
      <c r="BU444" s="84"/>
      <c r="BV444" s="84"/>
      <c r="BW444" s="84"/>
      <c r="BX444" s="84"/>
      <c r="BY444" s="84"/>
      <c r="BZ444" s="84"/>
      <c r="CA444" s="84"/>
      <c r="CB444" s="84"/>
      <c r="CC444" s="84"/>
      <c r="CD444" s="84"/>
      <c r="CE444" s="84"/>
      <c r="CF444" s="84"/>
      <c r="CG444" s="84"/>
      <c r="CH444" s="84"/>
      <c r="CI444" s="84"/>
      <c r="CJ444" s="84"/>
      <c r="CK444" s="84"/>
      <c r="CL444" s="84"/>
      <c r="CM444" s="84"/>
      <c r="CN444" s="84"/>
      <c r="CO444" s="84"/>
      <c r="CP444" s="84"/>
      <c r="CQ444" s="84"/>
      <c r="CR444" s="84"/>
      <c r="CS444" s="84"/>
      <c r="CT444" s="84"/>
      <c r="CU444" s="84"/>
      <c r="CV444" s="84"/>
      <c r="CW444" s="84"/>
      <c r="CX444" s="84"/>
      <c r="CY444" s="84"/>
      <c r="CZ444" s="84"/>
      <c r="DA444" s="84"/>
      <c r="DB444" s="84"/>
      <c r="DC444" s="84"/>
      <c r="DD444" s="84"/>
      <c r="DE444" s="84"/>
      <c r="DF444" s="84"/>
      <c r="DG444" s="84"/>
      <c r="DH444" s="84"/>
      <c r="DI444" s="84"/>
      <c r="DJ444" s="84"/>
      <c r="DK444" s="84"/>
      <c r="DL444" s="84"/>
      <c r="DM444" s="84"/>
      <c r="DN444" s="84"/>
      <c r="DO444" s="84"/>
      <c r="DP444" s="84"/>
      <c r="DQ444" s="84"/>
      <c r="DR444" s="84"/>
      <c r="DS444" s="84"/>
      <c r="DT444" s="84"/>
      <c r="DU444" s="84"/>
      <c r="DV444" s="84"/>
      <c r="DW444" s="84"/>
      <c r="DX444" s="84"/>
      <c r="DY444" s="84"/>
      <c r="DZ444" s="84"/>
      <c r="EA444" s="84"/>
      <c r="EB444" s="84"/>
      <c r="EC444" s="84"/>
      <c r="ED444" s="84"/>
      <c r="EE444" s="84"/>
      <c r="EF444" s="84"/>
      <c r="EG444" s="84"/>
      <c r="EH444" s="84"/>
      <c r="EI444" s="84"/>
      <c r="EJ444" s="84"/>
      <c r="EK444" s="84"/>
      <c r="EL444" s="84"/>
      <c r="EM444" s="84"/>
      <c r="EN444" s="84"/>
      <c r="EO444" s="84"/>
      <c r="EP444" s="84"/>
      <c r="EQ444" s="84"/>
      <c r="ER444" s="84"/>
      <c r="ES444" s="84"/>
      <c r="ET444" s="84"/>
      <c r="EU444" s="84"/>
      <c r="EV444" s="84"/>
      <c r="EW444" s="84"/>
      <c r="EX444" s="84"/>
      <c r="EY444" s="84"/>
      <c r="EZ444" s="84"/>
      <c r="FA444" s="84"/>
      <c r="FB444" s="84"/>
      <c r="FC444" s="84"/>
      <c r="FD444" s="84"/>
      <c r="FE444" s="84"/>
      <c r="FF444" s="84"/>
      <c r="FG444" s="84"/>
      <c r="FH444" s="84"/>
      <c r="FI444" s="84"/>
      <c r="FJ444" s="84"/>
      <c r="FK444" s="84"/>
      <c r="FL444" s="84"/>
      <c r="FM444" s="84"/>
      <c r="FN444" s="84"/>
      <c r="FO444" s="84"/>
      <c r="FP444" s="84"/>
      <c r="FQ444" s="84"/>
      <c r="FR444" s="84"/>
      <c r="FS444" s="84"/>
      <c r="FT444" s="84"/>
      <c r="FU444" s="84"/>
      <c r="FV444" s="84"/>
      <c r="FW444" s="84"/>
      <c r="FX444" s="84"/>
      <c r="FY444" s="84"/>
      <c r="FZ444" s="84"/>
      <c r="GA444" s="84"/>
      <c r="GB444" s="84"/>
      <c r="GC444" s="84"/>
      <c r="GD444" s="84"/>
      <c r="GE444" s="84"/>
      <c r="GF444" s="84"/>
      <c r="GG444" s="84"/>
      <c r="GH444" s="84"/>
      <c r="GI444" s="84"/>
      <c r="GJ444" s="84"/>
      <c r="GK444" s="84"/>
      <c r="GL444" s="84"/>
      <c r="GM444" s="84"/>
      <c r="GN444" s="84"/>
      <c r="GO444" s="84"/>
      <c r="GP444" s="84"/>
      <c r="GQ444" s="84"/>
      <c r="GR444" s="84"/>
      <c r="GS444" s="84"/>
      <c r="GT444" s="84"/>
      <c r="GU444" s="84"/>
      <c r="GV444" s="84"/>
      <c r="GW444" s="84"/>
      <c r="GX444" s="84"/>
      <c r="GY444" s="84"/>
      <c r="GZ444" s="84"/>
      <c r="HA444" s="84"/>
      <c r="HB444" s="84"/>
      <c r="HC444" s="84"/>
      <c r="HD444" s="84"/>
      <c r="HE444" s="84"/>
      <c r="HF444" s="84"/>
      <c r="HG444" s="84"/>
      <c r="HH444" s="84"/>
      <c r="HI444" s="84"/>
      <c r="HJ444" s="84"/>
      <c r="HK444" s="84"/>
      <c r="HL444" s="84"/>
      <c r="HM444" s="84"/>
      <c r="HN444" s="84"/>
      <c r="HO444" s="84"/>
      <c r="HP444" s="84"/>
      <c r="HQ444" s="84"/>
      <c r="HR444" s="84"/>
      <c r="HS444" s="84"/>
      <c r="HT444" s="84"/>
      <c r="HU444" s="84"/>
      <c r="HV444" s="84"/>
      <c r="HW444" s="84"/>
    </row>
    <row r="445" spans="1:231" x14ac:dyDescent="0.2">
      <c r="A445" s="85"/>
      <c r="B445" s="83"/>
      <c r="C445" s="84"/>
      <c r="D445" s="84"/>
      <c r="E445" s="84"/>
      <c r="F445" s="84"/>
      <c r="G445" s="84"/>
      <c r="H445" s="84"/>
      <c r="I445" s="84"/>
      <c r="J445" s="84"/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84"/>
      <c r="Y445" s="84"/>
      <c r="Z445" s="84"/>
      <c r="AA445" s="84"/>
      <c r="AB445" s="84"/>
      <c r="AC445" s="84"/>
      <c r="AD445" s="84"/>
      <c r="AE445" s="84"/>
      <c r="AF445" s="84"/>
      <c r="AG445" s="84"/>
      <c r="AH445" s="84"/>
      <c r="AI445" s="84"/>
      <c r="AJ445" s="84"/>
      <c r="AK445" s="84"/>
      <c r="AL445" s="84"/>
      <c r="AM445" s="84"/>
      <c r="AN445" s="84"/>
      <c r="AO445" s="84"/>
      <c r="AP445" s="84"/>
      <c r="AQ445" s="84"/>
      <c r="AR445" s="84"/>
      <c r="AS445" s="84"/>
      <c r="AT445" s="84"/>
      <c r="AU445" s="84"/>
      <c r="AV445" s="84"/>
      <c r="AW445" s="84"/>
      <c r="AX445" s="84"/>
      <c r="AY445" s="84"/>
      <c r="AZ445" s="84"/>
      <c r="BA445" s="84"/>
      <c r="BB445" s="84"/>
      <c r="BC445" s="84"/>
      <c r="BD445" s="84"/>
      <c r="BE445" s="84"/>
      <c r="BF445" s="84"/>
      <c r="BG445" s="84"/>
      <c r="BH445" s="84"/>
      <c r="BI445" s="84"/>
      <c r="BJ445" s="84"/>
      <c r="BK445" s="84"/>
      <c r="BL445" s="84"/>
      <c r="BM445" s="84"/>
      <c r="BN445" s="84"/>
      <c r="BO445" s="84"/>
      <c r="BP445" s="84"/>
      <c r="BQ445" s="84"/>
      <c r="BR445" s="84"/>
      <c r="BS445" s="84"/>
      <c r="BT445" s="84"/>
      <c r="BU445" s="84"/>
      <c r="BV445" s="84"/>
      <c r="BW445" s="84"/>
      <c r="BX445" s="84"/>
      <c r="BY445" s="84"/>
      <c r="BZ445" s="84"/>
      <c r="CA445" s="84"/>
      <c r="CB445" s="84"/>
      <c r="CC445" s="84"/>
      <c r="CD445" s="84"/>
      <c r="CE445" s="84"/>
      <c r="CF445" s="84"/>
      <c r="CG445" s="84"/>
      <c r="CH445" s="84"/>
      <c r="CI445" s="84"/>
      <c r="CJ445" s="84"/>
      <c r="CK445" s="84"/>
      <c r="CL445" s="84"/>
      <c r="CM445" s="84"/>
      <c r="CN445" s="84"/>
      <c r="CO445" s="84"/>
      <c r="CP445" s="84"/>
      <c r="CQ445" s="84"/>
      <c r="CR445" s="84"/>
      <c r="CS445" s="84"/>
      <c r="CT445" s="84"/>
      <c r="CU445" s="84"/>
      <c r="CV445" s="84"/>
      <c r="CW445" s="84"/>
      <c r="CX445" s="84"/>
      <c r="CY445" s="84"/>
      <c r="CZ445" s="84"/>
      <c r="DA445" s="84"/>
      <c r="DB445" s="84"/>
      <c r="DC445" s="84"/>
      <c r="DD445" s="84"/>
      <c r="DE445" s="84"/>
      <c r="DF445" s="84"/>
      <c r="DG445" s="84"/>
      <c r="DH445" s="84"/>
      <c r="DI445" s="84"/>
      <c r="DJ445" s="84"/>
      <c r="DK445" s="84"/>
      <c r="DL445" s="84"/>
      <c r="DM445" s="84"/>
      <c r="DN445" s="84"/>
      <c r="DO445" s="84"/>
      <c r="DP445" s="84"/>
      <c r="DQ445" s="84"/>
      <c r="DR445" s="84"/>
      <c r="DS445" s="84"/>
      <c r="DT445" s="84"/>
      <c r="DU445" s="84"/>
      <c r="DV445" s="84"/>
      <c r="DW445" s="84"/>
      <c r="DX445" s="84"/>
      <c r="DY445" s="84"/>
      <c r="DZ445" s="84"/>
      <c r="EA445" s="84"/>
      <c r="EB445" s="84"/>
      <c r="EC445" s="84"/>
      <c r="ED445" s="84"/>
      <c r="EE445" s="84"/>
      <c r="EF445" s="84"/>
      <c r="EG445" s="84"/>
      <c r="EH445" s="84"/>
      <c r="EI445" s="84"/>
      <c r="EJ445" s="84"/>
      <c r="EK445" s="84"/>
      <c r="EL445" s="84"/>
      <c r="EM445" s="84"/>
      <c r="EN445" s="84"/>
      <c r="EO445" s="84"/>
      <c r="EP445" s="84"/>
      <c r="EQ445" s="84"/>
      <c r="ER445" s="84"/>
      <c r="ES445" s="84"/>
      <c r="ET445" s="84"/>
      <c r="EU445" s="84"/>
      <c r="EV445" s="84"/>
      <c r="EW445" s="84"/>
      <c r="EX445" s="84"/>
      <c r="EY445" s="84"/>
      <c r="EZ445" s="84"/>
      <c r="FA445" s="84"/>
      <c r="FB445" s="84"/>
      <c r="FC445" s="84"/>
      <c r="FD445" s="84"/>
      <c r="FE445" s="84"/>
      <c r="FF445" s="84"/>
      <c r="FG445" s="84"/>
      <c r="FH445" s="84"/>
      <c r="FI445" s="84"/>
      <c r="FJ445" s="84"/>
      <c r="FK445" s="84"/>
      <c r="FL445" s="84"/>
      <c r="FM445" s="84"/>
      <c r="FN445" s="84"/>
      <c r="FO445" s="84"/>
      <c r="FP445" s="84"/>
      <c r="FQ445" s="84"/>
      <c r="FR445" s="84"/>
      <c r="FS445" s="84"/>
      <c r="FT445" s="84"/>
      <c r="FU445" s="84"/>
      <c r="FV445" s="84"/>
      <c r="FW445" s="84"/>
      <c r="FX445" s="84"/>
      <c r="FY445" s="84"/>
      <c r="FZ445" s="84"/>
      <c r="GA445" s="84"/>
      <c r="GB445" s="84"/>
      <c r="GC445" s="84"/>
      <c r="GD445" s="84"/>
      <c r="GE445" s="84"/>
      <c r="GF445" s="84"/>
      <c r="GG445" s="84"/>
      <c r="GH445" s="84"/>
      <c r="GI445" s="84"/>
      <c r="GJ445" s="84"/>
      <c r="GK445" s="84"/>
      <c r="GL445" s="84"/>
      <c r="GM445" s="84"/>
      <c r="GN445" s="84"/>
      <c r="GO445" s="84"/>
      <c r="GP445" s="84"/>
      <c r="GQ445" s="84"/>
      <c r="GR445" s="84"/>
      <c r="GS445" s="84"/>
      <c r="GT445" s="84"/>
      <c r="GU445" s="84"/>
      <c r="GV445" s="84"/>
      <c r="GW445" s="84"/>
      <c r="GX445" s="84"/>
      <c r="GY445" s="84"/>
      <c r="GZ445" s="84"/>
      <c r="HA445" s="84"/>
      <c r="HB445" s="84"/>
      <c r="HC445" s="84"/>
      <c r="HD445" s="84"/>
      <c r="HE445" s="84"/>
      <c r="HF445" s="84"/>
      <c r="HG445" s="84"/>
      <c r="HH445" s="84"/>
      <c r="HI445" s="84"/>
      <c r="HJ445" s="84"/>
      <c r="HK445" s="84"/>
      <c r="HL445" s="84"/>
      <c r="HM445" s="84"/>
      <c r="HN445" s="84"/>
      <c r="HO445" s="84"/>
      <c r="HP445" s="84"/>
      <c r="HQ445" s="84"/>
      <c r="HR445" s="84"/>
      <c r="HS445" s="84"/>
      <c r="HT445" s="84"/>
      <c r="HU445" s="84"/>
      <c r="HV445" s="84"/>
      <c r="HW445" s="84"/>
    </row>
    <row r="446" spans="1:231" x14ac:dyDescent="0.2">
      <c r="A446" s="85"/>
      <c r="B446" s="83"/>
      <c r="C446" s="84"/>
      <c r="D446" s="84"/>
      <c r="E446" s="84"/>
      <c r="F446" s="84"/>
      <c r="G446" s="84"/>
      <c r="H446" s="84"/>
      <c r="I446" s="84"/>
      <c r="J446" s="84"/>
      <c r="K446" s="84"/>
      <c r="L446" s="84"/>
      <c r="M446" s="84"/>
      <c r="N446" s="84"/>
      <c r="O446" s="84"/>
      <c r="P446" s="84"/>
      <c r="Q446" s="84"/>
      <c r="R446" s="84"/>
      <c r="S446" s="84"/>
      <c r="T446" s="84"/>
      <c r="U446" s="84"/>
      <c r="V446" s="84"/>
      <c r="W446" s="84"/>
      <c r="X446" s="84"/>
      <c r="Y446" s="84"/>
      <c r="Z446" s="84"/>
      <c r="AA446" s="84"/>
      <c r="AB446" s="84"/>
      <c r="AC446" s="84"/>
      <c r="AD446" s="84"/>
      <c r="AE446" s="84"/>
      <c r="AF446" s="84"/>
      <c r="AG446" s="84"/>
      <c r="AH446" s="84"/>
      <c r="AI446" s="84"/>
      <c r="AJ446" s="84"/>
      <c r="AK446" s="84"/>
      <c r="AL446" s="84"/>
      <c r="AM446" s="84"/>
      <c r="AN446" s="84"/>
      <c r="AO446" s="84"/>
      <c r="AP446" s="84"/>
      <c r="AQ446" s="84"/>
      <c r="AR446" s="84"/>
      <c r="AS446" s="84"/>
      <c r="AT446" s="84"/>
      <c r="AU446" s="84"/>
      <c r="AV446" s="84"/>
      <c r="AW446" s="84"/>
      <c r="AX446" s="84"/>
      <c r="AY446" s="84"/>
      <c r="AZ446" s="84"/>
      <c r="BA446" s="84"/>
      <c r="BB446" s="84"/>
      <c r="BC446" s="84"/>
      <c r="BD446" s="84"/>
      <c r="BE446" s="84"/>
      <c r="BF446" s="84"/>
      <c r="BG446" s="84"/>
      <c r="BH446" s="84"/>
      <c r="BI446" s="84"/>
      <c r="BJ446" s="84"/>
      <c r="BK446" s="84"/>
      <c r="BL446" s="84"/>
      <c r="BM446" s="84"/>
      <c r="BN446" s="84"/>
      <c r="BO446" s="84"/>
      <c r="BP446" s="84"/>
      <c r="BQ446" s="84"/>
      <c r="BR446" s="84"/>
      <c r="BS446" s="84"/>
      <c r="BT446" s="84"/>
      <c r="BU446" s="84"/>
      <c r="BV446" s="84"/>
      <c r="BW446" s="84"/>
      <c r="BX446" s="84"/>
      <c r="BY446" s="84"/>
      <c r="BZ446" s="84"/>
      <c r="CA446" s="84"/>
      <c r="CB446" s="84"/>
      <c r="CC446" s="84"/>
      <c r="CD446" s="84"/>
      <c r="CE446" s="84"/>
      <c r="CF446" s="84"/>
      <c r="CG446" s="84"/>
      <c r="CH446" s="84"/>
      <c r="CI446" s="84"/>
      <c r="CJ446" s="84"/>
      <c r="CK446" s="84"/>
      <c r="CL446" s="84"/>
      <c r="CM446" s="84"/>
      <c r="CN446" s="84"/>
      <c r="CO446" s="84"/>
      <c r="CP446" s="84"/>
      <c r="CQ446" s="84"/>
      <c r="CR446" s="84"/>
      <c r="CS446" s="84"/>
      <c r="CT446" s="84"/>
      <c r="CU446" s="84"/>
      <c r="CV446" s="84"/>
      <c r="CW446" s="84"/>
      <c r="CX446" s="84"/>
      <c r="CY446" s="84"/>
      <c r="CZ446" s="84"/>
      <c r="DA446" s="84"/>
      <c r="DB446" s="84"/>
      <c r="DC446" s="84"/>
      <c r="DD446" s="84"/>
      <c r="DE446" s="84"/>
      <c r="DF446" s="84"/>
      <c r="DG446" s="84"/>
      <c r="DH446" s="84"/>
      <c r="DI446" s="84"/>
      <c r="DJ446" s="84"/>
      <c r="DK446" s="84"/>
      <c r="DL446" s="84"/>
      <c r="DM446" s="84"/>
      <c r="DN446" s="84"/>
      <c r="DO446" s="84"/>
      <c r="DP446" s="84"/>
      <c r="DQ446" s="84"/>
      <c r="DR446" s="84"/>
      <c r="DS446" s="84"/>
      <c r="DT446" s="84"/>
      <c r="DU446" s="84"/>
      <c r="DV446" s="84"/>
      <c r="DW446" s="84"/>
      <c r="DX446" s="84"/>
      <c r="DY446" s="84"/>
      <c r="DZ446" s="84"/>
      <c r="EA446" s="84"/>
      <c r="EB446" s="84"/>
      <c r="EC446" s="84"/>
      <c r="ED446" s="84"/>
      <c r="EE446" s="84"/>
      <c r="EF446" s="84"/>
      <c r="EG446" s="84"/>
      <c r="EH446" s="84"/>
      <c r="EI446" s="84"/>
      <c r="EJ446" s="84"/>
      <c r="EK446" s="84"/>
      <c r="EL446" s="84"/>
      <c r="EM446" s="84"/>
      <c r="EN446" s="84"/>
      <c r="EO446" s="84"/>
      <c r="EP446" s="84"/>
      <c r="EQ446" s="84"/>
      <c r="ER446" s="84"/>
      <c r="ES446" s="84"/>
      <c r="ET446" s="84"/>
      <c r="EU446" s="84"/>
      <c r="EV446" s="84"/>
      <c r="EW446" s="84"/>
      <c r="EX446" s="84"/>
      <c r="EY446" s="84"/>
      <c r="EZ446" s="84"/>
      <c r="FA446" s="84"/>
      <c r="FB446" s="84"/>
      <c r="FC446" s="84"/>
      <c r="FD446" s="84"/>
      <c r="FE446" s="84"/>
      <c r="FF446" s="84"/>
      <c r="FG446" s="84"/>
      <c r="FH446" s="84"/>
      <c r="FI446" s="84"/>
      <c r="FJ446" s="84"/>
      <c r="FK446" s="84"/>
      <c r="FL446" s="84"/>
      <c r="FM446" s="84"/>
      <c r="FN446" s="84"/>
      <c r="FO446" s="84"/>
      <c r="FP446" s="84"/>
      <c r="FQ446" s="84"/>
      <c r="FR446" s="84"/>
      <c r="FS446" s="84"/>
      <c r="FT446" s="84"/>
      <c r="FU446" s="84"/>
      <c r="FV446" s="84"/>
      <c r="FW446" s="84"/>
      <c r="FX446" s="84"/>
      <c r="FY446" s="84"/>
      <c r="FZ446" s="84"/>
      <c r="GA446" s="84"/>
      <c r="GB446" s="84"/>
      <c r="GC446" s="84"/>
      <c r="GD446" s="84"/>
      <c r="GE446" s="84"/>
      <c r="GF446" s="84"/>
      <c r="GG446" s="84"/>
      <c r="GH446" s="84"/>
      <c r="GI446" s="84"/>
      <c r="GJ446" s="84"/>
      <c r="GK446" s="84"/>
      <c r="GL446" s="84"/>
      <c r="GM446" s="84"/>
      <c r="GN446" s="84"/>
      <c r="GO446" s="84"/>
      <c r="GP446" s="84"/>
      <c r="GQ446" s="84"/>
      <c r="GR446" s="84"/>
      <c r="GS446" s="84"/>
      <c r="GT446" s="84"/>
      <c r="GU446" s="84"/>
      <c r="GV446" s="84"/>
      <c r="GW446" s="84"/>
      <c r="GX446" s="84"/>
      <c r="GY446" s="84"/>
      <c r="GZ446" s="84"/>
      <c r="HA446" s="84"/>
      <c r="HB446" s="84"/>
      <c r="HC446" s="84"/>
      <c r="HD446" s="84"/>
      <c r="HE446" s="84"/>
      <c r="HF446" s="84"/>
      <c r="HG446" s="84"/>
      <c r="HH446" s="84"/>
      <c r="HI446" s="84"/>
      <c r="HJ446" s="84"/>
      <c r="HK446" s="84"/>
      <c r="HL446" s="84"/>
      <c r="HM446" s="84"/>
      <c r="HN446" s="84"/>
      <c r="HO446" s="84"/>
      <c r="HP446" s="84"/>
      <c r="HQ446" s="84"/>
      <c r="HR446" s="84"/>
      <c r="HS446" s="84"/>
      <c r="HT446" s="84"/>
      <c r="HU446" s="84"/>
      <c r="HV446" s="84"/>
      <c r="HW446" s="84"/>
    </row>
    <row r="447" spans="1:231" x14ac:dyDescent="0.2">
      <c r="A447" s="85"/>
      <c r="B447" s="83"/>
      <c r="C447" s="84"/>
      <c r="D447" s="84"/>
      <c r="E447" s="84"/>
      <c r="F447" s="84"/>
      <c r="G447" s="84"/>
      <c r="H447" s="84"/>
      <c r="I447" s="84"/>
      <c r="J447" s="84"/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4"/>
      <c r="V447" s="84"/>
      <c r="W447" s="84"/>
      <c r="X447" s="84"/>
      <c r="Y447" s="84"/>
      <c r="Z447" s="84"/>
      <c r="AA447" s="84"/>
      <c r="AB447" s="84"/>
      <c r="AC447" s="84"/>
      <c r="AD447" s="84"/>
      <c r="AE447" s="84"/>
      <c r="AF447" s="84"/>
      <c r="AG447" s="84"/>
      <c r="AH447" s="84"/>
      <c r="AI447" s="84"/>
      <c r="AJ447" s="84"/>
      <c r="AK447" s="84"/>
      <c r="AL447" s="84"/>
      <c r="AM447" s="84"/>
      <c r="AN447" s="84"/>
      <c r="AO447" s="84"/>
      <c r="AP447" s="84"/>
      <c r="AQ447" s="84"/>
      <c r="AR447" s="84"/>
      <c r="AS447" s="84"/>
      <c r="AT447" s="84"/>
      <c r="AU447" s="84"/>
      <c r="AV447" s="84"/>
      <c r="AW447" s="84"/>
      <c r="AX447" s="84"/>
      <c r="AY447" s="84"/>
      <c r="AZ447" s="84"/>
      <c r="BA447" s="84"/>
      <c r="BB447" s="84"/>
      <c r="BC447" s="84"/>
      <c r="BD447" s="84"/>
      <c r="BE447" s="84"/>
      <c r="BF447" s="84"/>
      <c r="BG447" s="84"/>
      <c r="BH447" s="84"/>
      <c r="BI447" s="84"/>
      <c r="BJ447" s="84"/>
      <c r="BK447" s="84"/>
      <c r="BL447" s="84"/>
      <c r="BM447" s="84"/>
      <c r="BN447" s="84"/>
      <c r="BO447" s="84"/>
      <c r="BP447" s="84"/>
      <c r="BQ447" s="84"/>
      <c r="BR447" s="84"/>
      <c r="BS447" s="84"/>
      <c r="BT447" s="84"/>
      <c r="BU447" s="84"/>
      <c r="BV447" s="84"/>
      <c r="BW447" s="84"/>
      <c r="BX447" s="84"/>
      <c r="BY447" s="84"/>
      <c r="BZ447" s="84"/>
      <c r="CA447" s="84"/>
      <c r="CB447" s="84"/>
      <c r="CC447" s="84"/>
      <c r="CD447" s="84"/>
      <c r="CE447" s="84"/>
      <c r="CF447" s="84"/>
      <c r="CG447" s="84"/>
      <c r="CH447" s="84"/>
      <c r="CI447" s="84"/>
      <c r="CJ447" s="84"/>
      <c r="CK447" s="84"/>
      <c r="CL447" s="84"/>
      <c r="CM447" s="84"/>
      <c r="CN447" s="84"/>
      <c r="CO447" s="84"/>
      <c r="CP447" s="84"/>
      <c r="CQ447" s="84"/>
      <c r="CR447" s="84"/>
      <c r="CS447" s="84"/>
      <c r="CT447" s="84"/>
      <c r="CU447" s="84"/>
      <c r="CV447" s="84"/>
      <c r="CW447" s="84"/>
      <c r="CX447" s="84"/>
      <c r="CY447" s="84"/>
      <c r="CZ447" s="84"/>
      <c r="DA447" s="84"/>
      <c r="DB447" s="84"/>
      <c r="DC447" s="84"/>
      <c r="DD447" s="84"/>
      <c r="DE447" s="84"/>
      <c r="DF447" s="84"/>
      <c r="DG447" s="84"/>
      <c r="DH447" s="84"/>
      <c r="DI447" s="84"/>
      <c r="DJ447" s="84"/>
      <c r="DK447" s="84"/>
      <c r="DL447" s="84"/>
      <c r="DM447" s="84"/>
      <c r="DN447" s="84"/>
      <c r="DO447" s="84"/>
      <c r="DP447" s="84"/>
      <c r="DQ447" s="84"/>
      <c r="DR447" s="84"/>
      <c r="DS447" s="84"/>
      <c r="DT447" s="84"/>
      <c r="DU447" s="84"/>
      <c r="DV447" s="84"/>
      <c r="DW447" s="84"/>
      <c r="DX447" s="84"/>
      <c r="DY447" s="84"/>
      <c r="DZ447" s="84"/>
      <c r="EA447" s="84"/>
      <c r="EB447" s="84"/>
      <c r="EC447" s="84"/>
      <c r="ED447" s="84"/>
      <c r="EE447" s="84"/>
      <c r="EF447" s="84"/>
      <c r="EG447" s="84"/>
      <c r="EH447" s="84"/>
      <c r="EI447" s="84"/>
      <c r="EJ447" s="84"/>
      <c r="EK447" s="84"/>
      <c r="EL447" s="84"/>
      <c r="EM447" s="84"/>
      <c r="EN447" s="84"/>
      <c r="EO447" s="84"/>
      <c r="EP447" s="84"/>
      <c r="EQ447" s="84"/>
      <c r="ER447" s="84"/>
      <c r="ES447" s="84"/>
      <c r="ET447" s="84"/>
      <c r="EU447" s="84"/>
      <c r="EV447" s="84"/>
      <c r="EW447" s="84"/>
      <c r="EX447" s="84"/>
      <c r="EY447" s="84"/>
      <c r="EZ447" s="84"/>
      <c r="FA447" s="84"/>
      <c r="FB447" s="84"/>
      <c r="FC447" s="84"/>
      <c r="FD447" s="84"/>
      <c r="FE447" s="84"/>
      <c r="FF447" s="84"/>
      <c r="FG447" s="84"/>
      <c r="FH447" s="84"/>
      <c r="FI447" s="84"/>
      <c r="FJ447" s="84"/>
      <c r="FK447" s="84"/>
      <c r="FL447" s="84"/>
      <c r="FM447" s="84"/>
      <c r="FN447" s="84"/>
      <c r="FO447" s="84"/>
      <c r="FP447" s="84"/>
      <c r="FQ447" s="84"/>
      <c r="FR447" s="84"/>
      <c r="FS447" s="84"/>
      <c r="FT447" s="84"/>
      <c r="FU447" s="84"/>
      <c r="FV447" s="84"/>
      <c r="FW447" s="84"/>
      <c r="FX447" s="84"/>
      <c r="FY447" s="84"/>
      <c r="FZ447" s="84"/>
      <c r="GA447" s="84"/>
      <c r="GB447" s="84"/>
      <c r="GC447" s="84"/>
      <c r="GD447" s="84"/>
      <c r="GE447" s="84"/>
      <c r="GF447" s="84"/>
      <c r="GG447" s="84"/>
      <c r="GH447" s="84"/>
      <c r="GI447" s="84"/>
      <c r="GJ447" s="84"/>
      <c r="GK447" s="84"/>
      <c r="GL447" s="84"/>
      <c r="GM447" s="84"/>
      <c r="GN447" s="84"/>
      <c r="GO447" s="84"/>
      <c r="GP447" s="84"/>
      <c r="GQ447" s="84"/>
      <c r="GR447" s="84"/>
      <c r="GS447" s="84"/>
      <c r="GT447" s="84"/>
      <c r="GU447" s="84"/>
      <c r="GV447" s="84"/>
      <c r="GW447" s="84"/>
      <c r="GX447" s="84"/>
      <c r="GY447" s="84"/>
      <c r="GZ447" s="84"/>
      <c r="HA447" s="84"/>
      <c r="HB447" s="84"/>
      <c r="HC447" s="84"/>
      <c r="HD447" s="84"/>
      <c r="HE447" s="84"/>
      <c r="HF447" s="84"/>
      <c r="HG447" s="84"/>
      <c r="HH447" s="84"/>
      <c r="HI447" s="84"/>
      <c r="HJ447" s="84"/>
      <c r="HK447" s="84"/>
      <c r="HL447" s="84"/>
      <c r="HM447" s="84"/>
      <c r="HN447" s="84"/>
      <c r="HO447" s="84"/>
      <c r="HP447" s="84"/>
      <c r="HQ447" s="84"/>
      <c r="HR447" s="84"/>
      <c r="HS447" s="84"/>
      <c r="HT447" s="84"/>
      <c r="HU447" s="84"/>
      <c r="HV447" s="84"/>
      <c r="HW447" s="84"/>
    </row>
    <row r="448" spans="1:231" x14ac:dyDescent="0.2">
      <c r="A448" s="85"/>
      <c r="B448" s="83"/>
      <c r="C448" s="84"/>
      <c r="D448" s="84"/>
      <c r="E448" s="84"/>
      <c r="F448" s="84"/>
      <c r="G448" s="84"/>
      <c r="H448" s="84"/>
      <c r="I448" s="84"/>
      <c r="J448" s="84"/>
      <c r="K448" s="84"/>
      <c r="L448" s="84"/>
      <c r="M448" s="84"/>
      <c r="N448" s="84"/>
      <c r="O448" s="84"/>
      <c r="P448" s="84"/>
      <c r="Q448" s="84"/>
      <c r="R448" s="84"/>
      <c r="S448" s="84"/>
      <c r="T448" s="84"/>
      <c r="U448" s="84"/>
      <c r="V448" s="84"/>
      <c r="W448" s="84"/>
      <c r="X448" s="84"/>
      <c r="Y448" s="84"/>
      <c r="Z448" s="84"/>
      <c r="AA448" s="84"/>
      <c r="AB448" s="84"/>
      <c r="AC448" s="84"/>
      <c r="AD448" s="84"/>
      <c r="AE448" s="84"/>
      <c r="AF448" s="84"/>
      <c r="AG448" s="84"/>
      <c r="AH448" s="84"/>
      <c r="AI448" s="84"/>
      <c r="AJ448" s="84"/>
      <c r="AK448" s="84"/>
      <c r="AL448" s="84"/>
      <c r="AM448" s="84"/>
      <c r="AN448" s="84"/>
      <c r="AO448" s="84"/>
      <c r="AP448" s="84"/>
      <c r="AQ448" s="84"/>
      <c r="AR448" s="84"/>
      <c r="AS448" s="84"/>
      <c r="AT448" s="84"/>
      <c r="AU448" s="84"/>
      <c r="AV448" s="84"/>
      <c r="AW448" s="84"/>
      <c r="AX448" s="84"/>
      <c r="AY448" s="84"/>
      <c r="AZ448" s="84"/>
      <c r="BA448" s="84"/>
      <c r="BB448" s="84"/>
      <c r="BC448" s="84"/>
      <c r="BD448" s="84"/>
      <c r="BE448" s="84"/>
      <c r="BF448" s="84"/>
      <c r="BG448" s="84"/>
      <c r="BH448" s="84"/>
      <c r="BI448" s="84"/>
      <c r="BJ448" s="84"/>
      <c r="BK448" s="84"/>
      <c r="BL448" s="84"/>
      <c r="BM448" s="84"/>
      <c r="BN448" s="84"/>
      <c r="BO448" s="84"/>
      <c r="BP448" s="84"/>
      <c r="BQ448" s="84"/>
      <c r="BR448" s="84"/>
      <c r="BS448" s="84"/>
      <c r="BT448" s="84"/>
      <c r="BU448" s="84"/>
      <c r="BV448" s="84"/>
      <c r="BW448" s="84"/>
      <c r="BX448" s="84"/>
      <c r="BY448" s="84"/>
      <c r="BZ448" s="84"/>
      <c r="CA448" s="84"/>
      <c r="CB448" s="84"/>
      <c r="CC448" s="84"/>
      <c r="CD448" s="84"/>
      <c r="CE448" s="84"/>
      <c r="CF448" s="84"/>
      <c r="CG448" s="84"/>
      <c r="CH448" s="84"/>
      <c r="CI448" s="84"/>
      <c r="CJ448" s="84"/>
      <c r="CK448" s="84"/>
      <c r="CL448" s="84"/>
      <c r="CM448" s="84"/>
      <c r="CN448" s="84"/>
      <c r="CO448" s="84"/>
      <c r="CP448" s="84"/>
      <c r="CQ448" s="84"/>
      <c r="CR448" s="84"/>
      <c r="CS448" s="84"/>
      <c r="CT448" s="84"/>
      <c r="CU448" s="84"/>
      <c r="CV448" s="84"/>
      <c r="CW448" s="84"/>
      <c r="CX448" s="84"/>
      <c r="CY448" s="84"/>
      <c r="CZ448" s="84"/>
      <c r="DA448" s="84"/>
      <c r="DB448" s="84"/>
      <c r="DC448" s="84"/>
      <c r="DD448" s="84"/>
      <c r="DE448" s="84"/>
      <c r="DF448" s="84"/>
      <c r="DG448" s="84"/>
      <c r="DH448" s="84"/>
      <c r="DI448" s="84"/>
      <c r="DJ448" s="84"/>
      <c r="DK448" s="84"/>
      <c r="DL448" s="84"/>
      <c r="DM448" s="84"/>
      <c r="DN448" s="84"/>
      <c r="DO448" s="84"/>
      <c r="DP448" s="84"/>
      <c r="DQ448" s="84"/>
      <c r="DR448" s="84"/>
      <c r="DS448" s="84"/>
      <c r="DT448" s="84"/>
      <c r="DU448" s="84"/>
      <c r="DV448" s="84"/>
      <c r="DW448" s="84"/>
      <c r="DX448" s="84"/>
      <c r="DY448" s="84"/>
      <c r="DZ448" s="84"/>
      <c r="EA448" s="84"/>
      <c r="EB448" s="84"/>
      <c r="EC448" s="84"/>
      <c r="ED448" s="84"/>
      <c r="EE448" s="84"/>
      <c r="EF448" s="84"/>
      <c r="EG448" s="84"/>
      <c r="EH448" s="84"/>
      <c r="EI448" s="84"/>
      <c r="EJ448" s="84"/>
      <c r="EK448" s="84"/>
      <c r="EL448" s="84"/>
      <c r="EM448" s="84"/>
      <c r="EN448" s="84"/>
      <c r="EO448" s="84"/>
      <c r="EP448" s="84"/>
      <c r="EQ448" s="84"/>
      <c r="ER448" s="84"/>
      <c r="ES448" s="84"/>
      <c r="ET448" s="84"/>
      <c r="EU448" s="84"/>
      <c r="EV448" s="84"/>
      <c r="EW448" s="84"/>
      <c r="EX448" s="84"/>
      <c r="EY448" s="84"/>
      <c r="EZ448" s="84"/>
      <c r="FA448" s="84"/>
      <c r="FB448" s="84"/>
      <c r="FC448" s="84"/>
      <c r="FD448" s="84"/>
      <c r="FE448" s="84"/>
      <c r="FF448" s="84"/>
      <c r="FG448" s="84"/>
      <c r="FH448" s="84"/>
      <c r="FI448" s="84"/>
      <c r="FJ448" s="84"/>
      <c r="FK448" s="84"/>
      <c r="FL448" s="84"/>
      <c r="FM448" s="84"/>
      <c r="FN448" s="84"/>
      <c r="FO448" s="84"/>
      <c r="FP448" s="84"/>
      <c r="FQ448" s="84"/>
      <c r="FR448" s="84"/>
      <c r="FS448" s="84"/>
      <c r="FT448" s="84"/>
      <c r="FU448" s="84"/>
      <c r="FV448" s="84"/>
      <c r="FW448" s="84"/>
      <c r="FX448" s="84"/>
      <c r="FY448" s="84"/>
      <c r="FZ448" s="84"/>
      <c r="GA448" s="84"/>
      <c r="GB448" s="84"/>
      <c r="GC448" s="84"/>
      <c r="GD448" s="84"/>
      <c r="GE448" s="84"/>
      <c r="GF448" s="84"/>
      <c r="GG448" s="84"/>
      <c r="GH448" s="84"/>
      <c r="GI448" s="84"/>
      <c r="GJ448" s="84"/>
      <c r="GK448" s="84"/>
      <c r="GL448" s="84"/>
      <c r="GM448" s="84"/>
      <c r="GN448" s="84"/>
      <c r="GO448" s="84"/>
      <c r="GP448" s="84"/>
      <c r="GQ448" s="84"/>
      <c r="GR448" s="84"/>
      <c r="GS448" s="84"/>
      <c r="GT448" s="84"/>
      <c r="GU448" s="84"/>
      <c r="GV448" s="84"/>
      <c r="GW448" s="84"/>
      <c r="GX448" s="84"/>
      <c r="GY448" s="84"/>
      <c r="GZ448" s="84"/>
      <c r="HA448" s="84"/>
      <c r="HB448" s="84"/>
      <c r="HC448" s="84"/>
      <c r="HD448" s="84"/>
      <c r="HE448" s="84"/>
      <c r="HF448" s="84"/>
      <c r="HG448" s="84"/>
      <c r="HH448" s="84"/>
      <c r="HI448" s="84"/>
      <c r="HJ448" s="84"/>
      <c r="HK448" s="84"/>
      <c r="HL448" s="84"/>
      <c r="HM448" s="84"/>
      <c r="HN448" s="84"/>
      <c r="HO448" s="84"/>
      <c r="HP448" s="84"/>
      <c r="HQ448" s="84"/>
      <c r="HR448" s="84"/>
      <c r="HS448" s="84"/>
      <c r="HT448" s="84"/>
      <c r="HU448" s="84"/>
      <c r="HV448" s="84"/>
      <c r="HW448" s="84"/>
    </row>
    <row r="449" spans="1:231" x14ac:dyDescent="0.2">
      <c r="A449" s="85"/>
      <c r="B449" s="83"/>
      <c r="C449" s="84"/>
      <c r="D449" s="84"/>
      <c r="E449" s="84"/>
      <c r="F449" s="84"/>
      <c r="G449" s="84"/>
      <c r="H449" s="84"/>
      <c r="I449" s="84"/>
      <c r="J449" s="84"/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  <c r="V449" s="84"/>
      <c r="W449" s="84"/>
      <c r="X449" s="84"/>
      <c r="Y449" s="84"/>
      <c r="Z449" s="84"/>
      <c r="AA449" s="84"/>
      <c r="AB449" s="84"/>
      <c r="AC449" s="84"/>
      <c r="AD449" s="84"/>
      <c r="AE449" s="84"/>
      <c r="AF449" s="84"/>
      <c r="AG449" s="84"/>
      <c r="AH449" s="84"/>
      <c r="AI449" s="84"/>
      <c r="AJ449" s="84"/>
      <c r="AK449" s="84"/>
      <c r="AL449" s="84"/>
      <c r="AM449" s="84"/>
      <c r="AN449" s="84"/>
      <c r="AO449" s="84"/>
      <c r="AP449" s="84"/>
      <c r="AQ449" s="84"/>
      <c r="AR449" s="84"/>
      <c r="AS449" s="84"/>
      <c r="AT449" s="84"/>
      <c r="AU449" s="84"/>
      <c r="AV449" s="84"/>
      <c r="AW449" s="84"/>
      <c r="AX449" s="84"/>
      <c r="AY449" s="84"/>
      <c r="AZ449" s="84"/>
      <c r="BA449" s="84"/>
      <c r="BB449" s="84"/>
      <c r="BC449" s="84"/>
      <c r="BD449" s="84"/>
      <c r="BE449" s="84"/>
      <c r="BF449" s="84"/>
      <c r="BG449" s="84"/>
      <c r="BH449" s="84"/>
      <c r="BI449" s="84"/>
      <c r="BJ449" s="84"/>
      <c r="BK449" s="84"/>
      <c r="BL449" s="84"/>
      <c r="BM449" s="84"/>
      <c r="BN449" s="84"/>
      <c r="BO449" s="84"/>
      <c r="BP449" s="84"/>
      <c r="BQ449" s="84"/>
      <c r="BR449" s="84"/>
      <c r="BS449" s="84"/>
      <c r="BT449" s="84"/>
      <c r="BU449" s="84"/>
      <c r="BV449" s="84"/>
      <c r="BW449" s="84"/>
      <c r="BX449" s="84"/>
      <c r="BY449" s="84"/>
      <c r="BZ449" s="84"/>
      <c r="CA449" s="84"/>
      <c r="CB449" s="84"/>
      <c r="CC449" s="84"/>
      <c r="CD449" s="84"/>
      <c r="CE449" s="84"/>
      <c r="CF449" s="84"/>
      <c r="CG449" s="84"/>
      <c r="CH449" s="84"/>
      <c r="CI449" s="84"/>
      <c r="CJ449" s="84"/>
      <c r="CK449" s="84"/>
      <c r="CL449" s="84"/>
      <c r="CM449" s="84"/>
      <c r="CN449" s="84"/>
      <c r="CO449" s="84"/>
      <c r="CP449" s="84"/>
      <c r="CQ449" s="84"/>
      <c r="CR449" s="84"/>
      <c r="CS449" s="84"/>
      <c r="CT449" s="84"/>
      <c r="CU449" s="84"/>
      <c r="CV449" s="84"/>
      <c r="CW449" s="84"/>
      <c r="CX449" s="84"/>
      <c r="CY449" s="84"/>
      <c r="CZ449" s="84"/>
      <c r="DA449" s="84"/>
      <c r="DB449" s="84"/>
      <c r="DC449" s="84"/>
      <c r="DD449" s="84"/>
      <c r="DE449" s="84"/>
      <c r="DF449" s="84"/>
      <c r="DG449" s="84"/>
      <c r="DH449" s="84"/>
      <c r="DI449" s="84"/>
      <c r="DJ449" s="84"/>
      <c r="DK449" s="84"/>
      <c r="DL449" s="84"/>
      <c r="DM449" s="84"/>
      <c r="DN449" s="84"/>
      <c r="DO449" s="84"/>
      <c r="DP449" s="84"/>
      <c r="DQ449" s="84"/>
      <c r="DR449" s="84"/>
      <c r="DS449" s="84"/>
      <c r="DT449" s="84"/>
      <c r="DU449" s="84"/>
      <c r="DV449" s="84"/>
      <c r="DW449" s="84"/>
      <c r="DX449" s="84"/>
      <c r="DY449" s="84"/>
      <c r="DZ449" s="84"/>
      <c r="EA449" s="84"/>
      <c r="EB449" s="84"/>
      <c r="EC449" s="84"/>
      <c r="ED449" s="84"/>
      <c r="EE449" s="84"/>
      <c r="EF449" s="84"/>
      <c r="EG449" s="84"/>
      <c r="EH449" s="84"/>
      <c r="EI449" s="84"/>
      <c r="EJ449" s="84"/>
      <c r="EK449" s="84"/>
      <c r="EL449" s="84"/>
      <c r="EM449" s="84"/>
      <c r="EN449" s="84"/>
      <c r="EO449" s="84"/>
      <c r="EP449" s="84"/>
      <c r="EQ449" s="84"/>
      <c r="ER449" s="84"/>
      <c r="ES449" s="84"/>
      <c r="ET449" s="84"/>
      <c r="EU449" s="84"/>
      <c r="EV449" s="84"/>
      <c r="EW449" s="84"/>
      <c r="EX449" s="84"/>
      <c r="EY449" s="84"/>
      <c r="EZ449" s="84"/>
      <c r="FA449" s="84"/>
      <c r="FB449" s="84"/>
      <c r="FC449" s="84"/>
      <c r="FD449" s="84"/>
      <c r="FE449" s="84"/>
      <c r="FF449" s="84"/>
      <c r="FG449" s="84"/>
      <c r="FH449" s="84"/>
      <c r="FI449" s="84"/>
      <c r="FJ449" s="84"/>
      <c r="FK449" s="84"/>
      <c r="FL449" s="84"/>
      <c r="FM449" s="84"/>
      <c r="FN449" s="84"/>
      <c r="FO449" s="84"/>
      <c r="FP449" s="84"/>
      <c r="FQ449" s="84"/>
      <c r="FR449" s="84"/>
      <c r="FS449" s="84"/>
      <c r="FT449" s="84"/>
      <c r="FU449" s="84"/>
      <c r="FV449" s="84"/>
      <c r="FW449" s="84"/>
      <c r="FX449" s="84"/>
      <c r="FY449" s="84"/>
      <c r="FZ449" s="84"/>
      <c r="GA449" s="84"/>
      <c r="GB449" s="84"/>
      <c r="GC449" s="84"/>
      <c r="GD449" s="84"/>
      <c r="GE449" s="84"/>
      <c r="GF449" s="84"/>
      <c r="GG449" s="84"/>
      <c r="GH449" s="84"/>
      <c r="GI449" s="84"/>
      <c r="GJ449" s="84"/>
      <c r="GK449" s="84"/>
      <c r="GL449" s="84"/>
      <c r="GM449" s="84"/>
      <c r="GN449" s="84"/>
      <c r="GO449" s="84"/>
      <c r="GP449" s="84"/>
      <c r="GQ449" s="84"/>
      <c r="GR449" s="84"/>
      <c r="GS449" s="84"/>
      <c r="GT449" s="84"/>
      <c r="GU449" s="84"/>
      <c r="GV449" s="84"/>
      <c r="GW449" s="84"/>
      <c r="GX449" s="84"/>
      <c r="GY449" s="84"/>
      <c r="GZ449" s="84"/>
      <c r="HA449" s="84"/>
      <c r="HB449" s="84"/>
      <c r="HC449" s="84"/>
      <c r="HD449" s="84"/>
      <c r="HE449" s="84"/>
      <c r="HF449" s="84"/>
      <c r="HG449" s="84"/>
      <c r="HH449" s="84"/>
      <c r="HI449" s="84"/>
      <c r="HJ449" s="84"/>
      <c r="HK449" s="84"/>
      <c r="HL449" s="84"/>
      <c r="HM449" s="84"/>
      <c r="HN449" s="84"/>
      <c r="HO449" s="84"/>
      <c r="HP449" s="84"/>
      <c r="HQ449" s="84"/>
      <c r="HR449" s="84"/>
      <c r="HS449" s="84"/>
      <c r="HT449" s="84"/>
      <c r="HU449" s="84"/>
      <c r="HV449" s="84"/>
      <c r="HW449" s="84"/>
    </row>
    <row r="450" spans="1:231" x14ac:dyDescent="0.2">
      <c r="A450" s="85"/>
      <c r="B450" s="83"/>
      <c r="C450" s="84"/>
      <c r="D450" s="84"/>
      <c r="E450" s="84"/>
      <c r="F450" s="84"/>
      <c r="G450" s="84"/>
      <c r="H450" s="84"/>
      <c r="I450" s="84"/>
      <c r="J450" s="84"/>
      <c r="K450" s="84"/>
      <c r="L450" s="84"/>
      <c r="M450" s="84"/>
      <c r="N450" s="84"/>
      <c r="O450" s="84"/>
      <c r="P450" s="84"/>
      <c r="Q450" s="84"/>
      <c r="R450" s="84"/>
      <c r="S450" s="84"/>
      <c r="T450" s="84"/>
      <c r="U450" s="84"/>
      <c r="V450" s="84"/>
      <c r="W450" s="84"/>
      <c r="X450" s="84"/>
      <c r="Y450" s="84"/>
      <c r="Z450" s="84"/>
      <c r="AA450" s="84"/>
      <c r="AB450" s="84"/>
      <c r="AC450" s="84"/>
      <c r="AD450" s="84"/>
      <c r="AE450" s="84"/>
      <c r="AF450" s="84"/>
      <c r="AG450" s="84"/>
      <c r="AH450" s="84"/>
      <c r="AI450" s="84"/>
      <c r="AJ450" s="84"/>
      <c r="AK450" s="84"/>
      <c r="AL450" s="84"/>
      <c r="AM450" s="84"/>
      <c r="AN450" s="84"/>
      <c r="AO450" s="84"/>
      <c r="AP450" s="84"/>
      <c r="AQ450" s="84"/>
      <c r="AR450" s="84"/>
      <c r="AS450" s="84"/>
      <c r="AT450" s="84"/>
      <c r="AU450" s="84"/>
      <c r="AV450" s="84"/>
      <c r="AW450" s="84"/>
      <c r="AX450" s="84"/>
      <c r="AY450" s="84"/>
      <c r="AZ450" s="84"/>
      <c r="BA450" s="84"/>
      <c r="BB450" s="84"/>
      <c r="BC450" s="84"/>
      <c r="BD450" s="84"/>
      <c r="BE450" s="84"/>
      <c r="BF450" s="84"/>
      <c r="BG450" s="84"/>
      <c r="BH450" s="84"/>
      <c r="BI450" s="84"/>
      <c r="BJ450" s="84"/>
      <c r="BK450" s="84"/>
      <c r="BL450" s="84"/>
      <c r="BM450" s="84"/>
      <c r="BN450" s="84"/>
      <c r="BO450" s="84"/>
      <c r="BP450" s="84"/>
      <c r="BQ450" s="84"/>
      <c r="BR450" s="84"/>
      <c r="BS450" s="84"/>
      <c r="BT450" s="84"/>
      <c r="BU450" s="84"/>
      <c r="BV450" s="84"/>
      <c r="BW450" s="84"/>
      <c r="BX450" s="84"/>
      <c r="BY450" s="84"/>
      <c r="BZ450" s="84"/>
      <c r="CA450" s="84"/>
      <c r="CB450" s="84"/>
      <c r="CC450" s="84"/>
      <c r="CD450" s="84"/>
      <c r="CE450" s="84"/>
      <c r="CF450" s="84"/>
      <c r="CG450" s="84"/>
      <c r="CH450" s="84"/>
      <c r="CI450" s="84"/>
      <c r="CJ450" s="84"/>
      <c r="CK450" s="84"/>
      <c r="CL450" s="84"/>
      <c r="CM450" s="84"/>
      <c r="CN450" s="84"/>
      <c r="CO450" s="84"/>
      <c r="CP450" s="84"/>
      <c r="CQ450" s="84"/>
      <c r="CR450" s="84"/>
      <c r="CS450" s="84"/>
      <c r="CT450" s="84"/>
      <c r="CU450" s="84"/>
      <c r="CV450" s="84"/>
      <c r="CW450" s="84"/>
      <c r="CX450" s="84"/>
      <c r="CY450" s="84"/>
      <c r="CZ450" s="84"/>
      <c r="DA450" s="84"/>
      <c r="DB450" s="84"/>
      <c r="DC450" s="84"/>
      <c r="DD450" s="84"/>
      <c r="DE450" s="84"/>
      <c r="DF450" s="84"/>
      <c r="DG450" s="84"/>
      <c r="DH450" s="84"/>
      <c r="DI450" s="84"/>
      <c r="DJ450" s="84"/>
      <c r="DK450" s="84"/>
      <c r="DL450" s="84"/>
      <c r="DM450" s="84"/>
      <c r="DN450" s="84"/>
      <c r="DO450" s="84"/>
      <c r="DP450" s="84"/>
      <c r="DQ450" s="84"/>
      <c r="DR450" s="84"/>
      <c r="DS450" s="84"/>
      <c r="DT450" s="84"/>
      <c r="DU450" s="84"/>
      <c r="DV450" s="84"/>
      <c r="DW450" s="84"/>
      <c r="DX450" s="84"/>
      <c r="DY450" s="84"/>
      <c r="DZ450" s="84"/>
      <c r="EA450" s="84"/>
      <c r="EB450" s="84"/>
      <c r="EC450" s="84"/>
      <c r="ED450" s="84"/>
      <c r="EE450" s="84"/>
      <c r="EF450" s="84"/>
      <c r="EG450" s="84"/>
      <c r="EH450" s="84"/>
      <c r="EI450" s="84"/>
      <c r="EJ450" s="84"/>
      <c r="EK450" s="84"/>
      <c r="EL450" s="84"/>
      <c r="EM450" s="84"/>
      <c r="EN450" s="84"/>
      <c r="EO450" s="84"/>
      <c r="EP450" s="84"/>
      <c r="EQ450" s="84"/>
      <c r="ER450" s="84"/>
      <c r="ES450" s="84"/>
      <c r="ET450" s="84"/>
      <c r="EU450" s="84"/>
      <c r="EV450" s="84"/>
      <c r="EW450" s="84"/>
      <c r="EX450" s="84"/>
      <c r="EY450" s="84"/>
      <c r="EZ450" s="84"/>
      <c r="FA450" s="84"/>
      <c r="FB450" s="84"/>
      <c r="FC450" s="84"/>
      <c r="FD450" s="84"/>
      <c r="FE450" s="84"/>
      <c r="FF450" s="84"/>
      <c r="FG450" s="84"/>
      <c r="FH450" s="84"/>
      <c r="FI450" s="84"/>
      <c r="FJ450" s="84"/>
      <c r="FK450" s="84"/>
      <c r="FL450" s="84"/>
      <c r="FM450" s="84"/>
      <c r="FN450" s="84"/>
      <c r="FO450" s="84"/>
      <c r="FP450" s="84"/>
      <c r="FQ450" s="84"/>
      <c r="FR450" s="84"/>
      <c r="FS450" s="84"/>
      <c r="FT450" s="84"/>
      <c r="FU450" s="84"/>
      <c r="FV450" s="84"/>
      <c r="FW450" s="84"/>
      <c r="FX450" s="84"/>
      <c r="FY450" s="84"/>
      <c r="FZ450" s="84"/>
      <c r="GA450" s="84"/>
      <c r="GB450" s="84"/>
      <c r="GC450" s="84"/>
      <c r="GD450" s="84"/>
      <c r="GE450" s="84"/>
      <c r="GF450" s="84"/>
      <c r="GG450" s="84"/>
      <c r="GH450" s="84"/>
      <c r="GI450" s="84"/>
      <c r="GJ450" s="84"/>
      <c r="GK450" s="84"/>
      <c r="GL450" s="84"/>
      <c r="GM450" s="84"/>
      <c r="GN450" s="84"/>
      <c r="GO450" s="84"/>
      <c r="GP450" s="84"/>
      <c r="GQ450" s="84"/>
      <c r="GR450" s="84"/>
      <c r="GS450" s="84"/>
      <c r="GT450" s="84"/>
      <c r="GU450" s="84"/>
      <c r="GV450" s="84"/>
      <c r="GW450" s="84"/>
      <c r="GX450" s="84"/>
      <c r="GY450" s="84"/>
      <c r="GZ450" s="84"/>
      <c r="HA450" s="84"/>
      <c r="HB450" s="84"/>
      <c r="HC450" s="84"/>
      <c r="HD450" s="84"/>
      <c r="HE450" s="84"/>
      <c r="HF450" s="84"/>
      <c r="HG450" s="84"/>
      <c r="HH450" s="84"/>
      <c r="HI450" s="84"/>
      <c r="HJ450" s="84"/>
      <c r="HK450" s="84"/>
      <c r="HL450" s="84"/>
      <c r="HM450" s="84"/>
      <c r="HN450" s="84"/>
      <c r="HO450" s="84"/>
      <c r="HP450" s="84"/>
      <c r="HQ450" s="84"/>
      <c r="HR450" s="84"/>
      <c r="HS450" s="84"/>
      <c r="HT450" s="84"/>
      <c r="HU450" s="84"/>
      <c r="HV450" s="84"/>
      <c r="HW450" s="84"/>
    </row>
    <row r="451" spans="1:231" x14ac:dyDescent="0.2">
      <c r="A451" s="85"/>
      <c r="B451" s="83"/>
      <c r="C451" s="84"/>
      <c r="D451" s="84"/>
      <c r="E451" s="84"/>
      <c r="F451" s="84"/>
      <c r="G451" s="84"/>
      <c r="H451" s="84"/>
      <c r="I451" s="84"/>
      <c r="J451" s="84"/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  <c r="V451" s="84"/>
      <c r="W451" s="84"/>
      <c r="X451" s="84"/>
      <c r="Y451" s="84"/>
      <c r="Z451" s="84"/>
      <c r="AA451" s="84"/>
      <c r="AB451" s="84"/>
      <c r="AC451" s="84"/>
      <c r="AD451" s="84"/>
      <c r="AE451" s="84"/>
      <c r="AF451" s="84"/>
      <c r="AG451" s="84"/>
      <c r="AH451" s="84"/>
      <c r="AI451" s="84"/>
      <c r="AJ451" s="84"/>
      <c r="AK451" s="84"/>
      <c r="AL451" s="84"/>
      <c r="AM451" s="84"/>
      <c r="AN451" s="84"/>
      <c r="AO451" s="84"/>
      <c r="AP451" s="84"/>
      <c r="AQ451" s="84"/>
      <c r="AR451" s="84"/>
      <c r="AS451" s="84"/>
      <c r="AT451" s="84"/>
      <c r="AU451" s="84"/>
      <c r="AV451" s="84"/>
      <c r="AW451" s="84"/>
      <c r="AX451" s="84"/>
      <c r="AY451" s="84"/>
      <c r="AZ451" s="84"/>
      <c r="BA451" s="84"/>
      <c r="BB451" s="84"/>
      <c r="BC451" s="84"/>
      <c r="BD451" s="84"/>
      <c r="BE451" s="84"/>
      <c r="BF451" s="84"/>
      <c r="BG451" s="84"/>
      <c r="BH451" s="84"/>
      <c r="BI451" s="84"/>
      <c r="BJ451" s="84"/>
      <c r="BK451" s="84"/>
      <c r="BL451" s="84"/>
      <c r="BM451" s="84"/>
      <c r="BN451" s="84"/>
      <c r="BO451" s="84"/>
      <c r="BP451" s="84"/>
      <c r="BQ451" s="84"/>
      <c r="BR451" s="84"/>
      <c r="BS451" s="84"/>
      <c r="BT451" s="84"/>
      <c r="BU451" s="84"/>
      <c r="BV451" s="84"/>
      <c r="BW451" s="84"/>
      <c r="BX451" s="84"/>
      <c r="BY451" s="84"/>
      <c r="BZ451" s="84"/>
      <c r="CA451" s="84"/>
      <c r="CB451" s="84"/>
      <c r="CC451" s="84"/>
      <c r="CD451" s="84"/>
      <c r="CE451" s="84"/>
      <c r="CF451" s="84"/>
      <c r="CG451" s="84"/>
      <c r="CH451" s="84"/>
      <c r="CI451" s="84"/>
      <c r="CJ451" s="84"/>
      <c r="CK451" s="84"/>
      <c r="CL451" s="84"/>
      <c r="CM451" s="84"/>
      <c r="CN451" s="84"/>
      <c r="CO451" s="84"/>
      <c r="CP451" s="84"/>
      <c r="CQ451" s="84"/>
      <c r="CR451" s="84"/>
      <c r="CS451" s="84"/>
      <c r="CT451" s="84"/>
      <c r="CU451" s="84"/>
      <c r="CV451" s="84"/>
      <c r="CW451" s="84"/>
      <c r="CX451" s="84"/>
      <c r="CY451" s="84"/>
      <c r="CZ451" s="84"/>
      <c r="DA451" s="84"/>
      <c r="DB451" s="84"/>
      <c r="DC451" s="84"/>
      <c r="DD451" s="84"/>
      <c r="DE451" s="84"/>
      <c r="DF451" s="84"/>
      <c r="DG451" s="84"/>
      <c r="DH451" s="84"/>
      <c r="DI451" s="84"/>
      <c r="DJ451" s="84"/>
      <c r="DK451" s="84"/>
      <c r="DL451" s="84"/>
      <c r="DM451" s="84"/>
      <c r="DN451" s="84"/>
      <c r="DO451" s="84"/>
      <c r="DP451" s="84"/>
      <c r="DQ451" s="84"/>
      <c r="DR451" s="84"/>
      <c r="DS451" s="84"/>
      <c r="DT451" s="84"/>
      <c r="DU451" s="84"/>
      <c r="DV451" s="84"/>
      <c r="DW451" s="84"/>
      <c r="DX451" s="84"/>
      <c r="DY451" s="84"/>
      <c r="DZ451" s="84"/>
      <c r="EA451" s="84"/>
      <c r="EB451" s="84"/>
      <c r="EC451" s="84"/>
      <c r="ED451" s="84"/>
      <c r="EE451" s="84"/>
      <c r="EF451" s="84"/>
      <c r="EG451" s="84"/>
      <c r="EH451" s="84"/>
      <c r="EI451" s="84"/>
      <c r="EJ451" s="84"/>
      <c r="EK451" s="84"/>
      <c r="EL451" s="84"/>
      <c r="EM451" s="84"/>
      <c r="EN451" s="84"/>
      <c r="EO451" s="84"/>
      <c r="EP451" s="84"/>
      <c r="EQ451" s="84"/>
      <c r="ER451" s="84"/>
      <c r="ES451" s="84"/>
      <c r="ET451" s="84"/>
      <c r="EU451" s="84"/>
      <c r="EV451" s="84"/>
      <c r="EW451" s="84"/>
      <c r="EX451" s="84"/>
      <c r="EY451" s="84"/>
      <c r="EZ451" s="84"/>
      <c r="FA451" s="84"/>
      <c r="FB451" s="84"/>
      <c r="FC451" s="84"/>
      <c r="FD451" s="84"/>
      <c r="FE451" s="84"/>
      <c r="FF451" s="84"/>
      <c r="FG451" s="84"/>
      <c r="FH451" s="84"/>
      <c r="FI451" s="84"/>
      <c r="FJ451" s="84"/>
      <c r="FK451" s="84"/>
      <c r="FL451" s="84"/>
      <c r="FM451" s="84"/>
      <c r="FN451" s="84"/>
      <c r="FO451" s="84"/>
      <c r="FP451" s="84"/>
      <c r="FQ451" s="84"/>
      <c r="FR451" s="84"/>
      <c r="FS451" s="84"/>
      <c r="FT451" s="84"/>
      <c r="FU451" s="84"/>
      <c r="FV451" s="84"/>
      <c r="FW451" s="84"/>
      <c r="FX451" s="84"/>
      <c r="FY451" s="84"/>
      <c r="FZ451" s="84"/>
      <c r="GA451" s="84"/>
      <c r="GB451" s="84"/>
      <c r="GC451" s="84"/>
      <c r="GD451" s="84"/>
      <c r="GE451" s="84"/>
      <c r="GF451" s="84"/>
      <c r="GG451" s="84"/>
      <c r="GH451" s="84"/>
      <c r="GI451" s="84"/>
      <c r="GJ451" s="84"/>
      <c r="GK451" s="84"/>
      <c r="GL451" s="84"/>
      <c r="GM451" s="84"/>
      <c r="GN451" s="84"/>
      <c r="GO451" s="84"/>
      <c r="GP451" s="84"/>
      <c r="GQ451" s="84"/>
      <c r="GR451" s="84"/>
      <c r="GS451" s="84"/>
      <c r="GT451" s="84"/>
      <c r="GU451" s="84"/>
      <c r="GV451" s="84"/>
      <c r="GW451" s="84"/>
      <c r="GX451" s="84"/>
      <c r="GY451" s="84"/>
      <c r="GZ451" s="84"/>
      <c r="HA451" s="84"/>
      <c r="HB451" s="84"/>
      <c r="HC451" s="84"/>
      <c r="HD451" s="84"/>
      <c r="HE451" s="84"/>
      <c r="HF451" s="84"/>
      <c r="HG451" s="84"/>
      <c r="HH451" s="84"/>
      <c r="HI451" s="84"/>
      <c r="HJ451" s="84"/>
      <c r="HK451" s="84"/>
      <c r="HL451" s="84"/>
      <c r="HM451" s="84"/>
      <c r="HN451" s="84"/>
      <c r="HO451" s="84"/>
      <c r="HP451" s="84"/>
      <c r="HQ451" s="84"/>
      <c r="HR451" s="84"/>
      <c r="HS451" s="84"/>
      <c r="HT451" s="84"/>
      <c r="HU451" s="84"/>
      <c r="HV451" s="84"/>
      <c r="HW451" s="84"/>
    </row>
    <row r="452" spans="1:231" x14ac:dyDescent="0.2">
      <c r="A452" s="85"/>
      <c r="B452" s="83"/>
      <c r="C452" s="84"/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/>
      <c r="V452" s="84"/>
      <c r="W452" s="84"/>
      <c r="X452" s="84"/>
      <c r="Y452" s="84"/>
      <c r="Z452" s="84"/>
      <c r="AA452" s="84"/>
      <c r="AB452" s="84"/>
      <c r="AC452" s="84"/>
      <c r="AD452" s="84"/>
      <c r="AE452" s="84"/>
      <c r="AF452" s="84"/>
      <c r="AG452" s="84"/>
      <c r="AH452" s="84"/>
      <c r="AI452" s="84"/>
      <c r="AJ452" s="84"/>
      <c r="AK452" s="84"/>
      <c r="AL452" s="84"/>
      <c r="AM452" s="84"/>
      <c r="AN452" s="84"/>
      <c r="AO452" s="84"/>
      <c r="AP452" s="84"/>
      <c r="AQ452" s="84"/>
      <c r="AR452" s="84"/>
      <c r="AS452" s="84"/>
      <c r="AT452" s="84"/>
      <c r="AU452" s="84"/>
      <c r="AV452" s="84"/>
      <c r="AW452" s="84"/>
      <c r="AX452" s="84"/>
      <c r="AY452" s="84"/>
      <c r="AZ452" s="84"/>
      <c r="BA452" s="84"/>
      <c r="BB452" s="84"/>
      <c r="BC452" s="84"/>
      <c r="BD452" s="84"/>
      <c r="BE452" s="84"/>
      <c r="BF452" s="84"/>
      <c r="BG452" s="84"/>
      <c r="BH452" s="84"/>
      <c r="BI452" s="84"/>
      <c r="BJ452" s="84"/>
      <c r="BK452" s="84"/>
      <c r="BL452" s="84"/>
      <c r="BM452" s="84"/>
      <c r="BN452" s="84"/>
      <c r="BO452" s="84"/>
      <c r="BP452" s="84"/>
      <c r="BQ452" s="84"/>
      <c r="BR452" s="84"/>
      <c r="BS452" s="84"/>
      <c r="BT452" s="84"/>
      <c r="BU452" s="84"/>
      <c r="BV452" s="84"/>
      <c r="BW452" s="84"/>
      <c r="BX452" s="84"/>
      <c r="BY452" s="84"/>
      <c r="BZ452" s="84"/>
      <c r="CA452" s="84"/>
      <c r="CB452" s="84"/>
      <c r="CC452" s="84"/>
      <c r="CD452" s="84"/>
      <c r="CE452" s="84"/>
      <c r="CF452" s="84"/>
      <c r="CG452" s="84"/>
      <c r="CH452" s="84"/>
      <c r="CI452" s="84"/>
      <c r="CJ452" s="84"/>
      <c r="CK452" s="84"/>
      <c r="CL452" s="84"/>
      <c r="CM452" s="84"/>
      <c r="CN452" s="84"/>
      <c r="CO452" s="84"/>
      <c r="CP452" s="84"/>
      <c r="CQ452" s="84"/>
      <c r="CR452" s="84"/>
      <c r="CS452" s="84"/>
      <c r="CT452" s="84"/>
      <c r="CU452" s="84"/>
      <c r="CV452" s="84"/>
      <c r="CW452" s="84"/>
      <c r="CX452" s="84"/>
      <c r="CY452" s="84"/>
      <c r="CZ452" s="84"/>
      <c r="DA452" s="84"/>
      <c r="DB452" s="84"/>
      <c r="DC452" s="84"/>
      <c r="DD452" s="84"/>
      <c r="DE452" s="84"/>
      <c r="DF452" s="84"/>
      <c r="DG452" s="84"/>
      <c r="DH452" s="84"/>
      <c r="DI452" s="84"/>
      <c r="DJ452" s="84"/>
      <c r="DK452" s="84"/>
      <c r="DL452" s="84"/>
      <c r="DM452" s="84"/>
      <c r="DN452" s="84"/>
      <c r="DO452" s="84"/>
      <c r="DP452" s="84"/>
      <c r="DQ452" s="84"/>
      <c r="DR452" s="84"/>
      <c r="DS452" s="84"/>
      <c r="DT452" s="84"/>
      <c r="DU452" s="84"/>
      <c r="DV452" s="84"/>
      <c r="DW452" s="84"/>
      <c r="DX452" s="84"/>
      <c r="DY452" s="84"/>
      <c r="DZ452" s="84"/>
      <c r="EA452" s="84"/>
      <c r="EB452" s="84"/>
      <c r="EC452" s="84"/>
      <c r="ED452" s="84"/>
      <c r="EE452" s="84"/>
      <c r="EF452" s="84"/>
      <c r="EG452" s="84"/>
      <c r="EH452" s="84"/>
      <c r="EI452" s="84"/>
      <c r="EJ452" s="84"/>
      <c r="EK452" s="84"/>
      <c r="EL452" s="84"/>
      <c r="EM452" s="84"/>
      <c r="EN452" s="84"/>
      <c r="EO452" s="84"/>
      <c r="EP452" s="84"/>
      <c r="EQ452" s="84"/>
      <c r="ER452" s="84"/>
      <c r="ES452" s="84"/>
      <c r="ET452" s="84"/>
      <c r="EU452" s="84"/>
      <c r="EV452" s="84"/>
      <c r="EW452" s="84"/>
      <c r="EX452" s="84"/>
      <c r="EY452" s="84"/>
      <c r="EZ452" s="84"/>
      <c r="FA452" s="84"/>
      <c r="FB452" s="84"/>
      <c r="FC452" s="84"/>
      <c r="FD452" s="84"/>
      <c r="FE452" s="84"/>
      <c r="FF452" s="84"/>
      <c r="FG452" s="84"/>
      <c r="FH452" s="84"/>
      <c r="FI452" s="84"/>
      <c r="FJ452" s="84"/>
      <c r="FK452" s="84"/>
      <c r="FL452" s="84"/>
      <c r="FM452" s="84"/>
      <c r="FN452" s="84"/>
      <c r="FO452" s="84"/>
      <c r="FP452" s="84"/>
      <c r="FQ452" s="84"/>
      <c r="FR452" s="84"/>
      <c r="FS452" s="84"/>
      <c r="FT452" s="84"/>
      <c r="FU452" s="84"/>
      <c r="FV452" s="84"/>
      <c r="FW452" s="84"/>
      <c r="FX452" s="84"/>
      <c r="FY452" s="84"/>
      <c r="FZ452" s="84"/>
      <c r="GA452" s="84"/>
      <c r="GB452" s="84"/>
      <c r="GC452" s="84"/>
      <c r="GD452" s="84"/>
      <c r="GE452" s="84"/>
      <c r="GF452" s="84"/>
      <c r="GG452" s="84"/>
      <c r="GH452" s="84"/>
      <c r="GI452" s="84"/>
      <c r="GJ452" s="84"/>
      <c r="GK452" s="84"/>
      <c r="GL452" s="84"/>
      <c r="GM452" s="84"/>
      <c r="GN452" s="84"/>
      <c r="GO452" s="84"/>
      <c r="GP452" s="84"/>
      <c r="GQ452" s="84"/>
      <c r="GR452" s="84"/>
      <c r="GS452" s="84"/>
      <c r="GT452" s="84"/>
      <c r="GU452" s="84"/>
      <c r="GV452" s="84"/>
      <c r="GW452" s="84"/>
      <c r="GX452" s="84"/>
      <c r="GY452" s="84"/>
      <c r="GZ452" s="84"/>
      <c r="HA452" s="84"/>
      <c r="HB452" s="84"/>
      <c r="HC452" s="84"/>
      <c r="HD452" s="84"/>
      <c r="HE452" s="84"/>
      <c r="HF452" s="84"/>
      <c r="HG452" s="84"/>
      <c r="HH452" s="84"/>
      <c r="HI452" s="84"/>
      <c r="HJ452" s="84"/>
      <c r="HK452" s="84"/>
      <c r="HL452" s="84"/>
      <c r="HM452" s="84"/>
      <c r="HN452" s="84"/>
      <c r="HO452" s="84"/>
      <c r="HP452" s="84"/>
      <c r="HQ452" s="84"/>
      <c r="HR452" s="84"/>
      <c r="HS452" s="84"/>
      <c r="HT452" s="84"/>
      <c r="HU452" s="84"/>
      <c r="HV452" s="84"/>
      <c r="HW452" s="84"/>
    </row>
    <row r="453" spans="1:231" x14ac:dyDescent="0.2">
      <c r="A453" s="85"/>
      <c r="B453" s="83"/>
      <c r="C453" s="84"/>
      <c r="D453" s="84"/>
      <c r="E453" s="84"/>
      <c r="F453" s="84"/>
      <c r="G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  <c r="S453" s="84"/>
      <c r="T453" s="84"/>
      <c r="U453" s="84"/>
      <c r="V453" s="84"/>
      <c r="W453" s="84"/>
      <c r="X453" s="84"/>
      <c r="Y453" s="84"/>
      <c r="Z453" s="84"/>
      <c r="AA453" s="84"/>
      <c r="AB453" s="84"/>
      <c r="AC453" s="84"/>
      <c r="AD453" s="84"/>
      <c r="AE453" s="84"/>
      <c r="AF453" s="84"/>
      <c r="AG453" s="84"/>
      <c r="AH453" s="84"/>
      <c r="AI453" s="84"/>
      <c r="AJ453" s="84"/>
      <c r="AK453" s="84"/>
      <c r="AL453" s="84"/>
      <c r="AM453" s="84"/>
      <c r="AN453" s="84"/>
      <c r="AO453" s="84"/>
      <c r="AP453" s="84"/>
      <c r="AQ453" s="84"/>
      <c r="AR453" s="84"/>
      <c r="AS453" s="84"/>
      <c r="AT453" s="84"/>
      <c r="AU453" s="84"/>
      <c r="AV453" s="84"/>
      <c r="AW453" s="84"/>
      <c r="AX453" s="84"/>
      <c r="AY453" s="84"/>
      <c r="AZ453" s="84"/>
      <c r="BA453" s="84"/>
      <c r="BB453" s="84"/>
      <c r="BC453" s="84"/>
      <c r="BD453" s="84"/>
      <c r="BE453" s="84"/>
      <c r="BF453" s="84"/>
      <c r="BG453" s="84"/>
      <c r="BH453" s="84"/>
      <c r="BI453" s="84"/>
      <c r="BJ453" s="84"/>
      <c r="BK453" s="84"/>
      <c r="BL453" s="84"/>
      <c r="BM453" s="84"/>
      <c r="BN453" s="84"/>
      <c r="BO453" s="84"/>
      <c r="BP453" s="84"/>
      <c r="BQ453" s="84"/>
      <c r="BR453" s="84"/>
      <c r="BS453" s="84"/>
      <c r="BT453" s="84"/>
      <c r="BU453" s="84"/>
      <c r="BV453" s="84"/>
      <c r="BW453" s="84"/>
      <c r="BX453" s="84"/>
      <c r="BY453" s="84"/>
      <c r="BZ453" s="84"/>
      <c r="CA453" s="84"/>
      <c r="CB453" s="84"/>
      <c r="CC453" s="84"/>
      <c r="CD453" s="84"/>
      <c r="CE453" s="84"/>
      <c r="CF453" s="84"/>
      <c r="CG453" s="84"/>
      <c r="CH453" s="84"/>
      <c r="CI453" s="84"/>
      <c r="CJ453" s="84"/>
      <c r="CK453" s="84"/>
      <c r="CL453" s="84"/>
      <c r="CM453" s="84"/>
      <c r="CN453" s="84"/>
      <c r="CO453" s="84"/>
      <c r="CP453" s="84"/>
      <c r="CQ453" s="84"/>
      <c r="CR453" s="84"/>
      <c r="CS453" s="84"/>
      <c r="CT453" s="84"/>
      <c r="CU453" s="84"/>
      <c r="CV453" s="84"/>
      <c r="CW453" s="84"/>
      <c r="CX453" s="84"/>
      <c r="CY453" s="84"/>
      <c r="CZ453" s="84"/>
      <c r="DA453" s="84"/>
      <c r="DB453" s="84"/>
      <c r="DC453" s="84"/>
      <c r="DD453" s="84"/>
      <c r="DE453" s="84"/>
      <c r="DF453" s="84"/>
      <c r="DG453" s="84"/>
      <c r="DH453" s="84"/>
      <c r="DI453" s="84"/>
      <c r="DJ453" s="84"/>
      <c r="DK453" s="84"/>
      <c r="DL453" s="84"/>
      <c r="DM453" s="84"/>
      <c r="DN453" s="84"/>
      <c r="DO453" s="84"/>
      <c r="DP453" s="84"/>
      <c r="DQ453" s="84"/>
      <c r="DR453" s="84"/>
      <c r="DS453" s="84"/>
      <c r="DT453" s="84"/>
      <c r="DU453" s="84"/>
      <c r="DV453" s="84"/>
      <c r="DW453" s="84"/>
      <c r="DX453" s="84"/>
      <c r="DY453" s="84"/>
      <c r="DZ453" s="84"/>
      <c r="EA453" s="84"/>
      <c r="EB453" s="84"/>
      <c r="EC453" s="84"/>
      <c r="ED453" s="84"/>
      <c r="EE453" s="84"/>
      <c r="EF453" s="84"/>
      <c r="EG453" s="84"/>
      <c r="EH453" s="84"/>
      <c r="EI453" s="84"/>
      <c r="EJ453" s="84"/>
      <c r="EK453" s="84"/>
      <c r="EL453" s="84"/>
      <c r="EM453" s="84"/>
      <c r="EN453" s="84"/>
      <c r="EO453" s="84"/>
      <c r="EP453" s="84"/>
      <c r="EQ453" s="84"/>
      <c r="ER453" s="84"/>
      <c r="ES453" s="84"/>
      <c r="ET453" s="84"/>
      <c r="EU453" s="84"/>
      <c r="EV453" s="84"/>
      <c r="EW453" s="84"/>
      <c r="EX453" s="84"/>
      <c r="EY453" s="84"/>
      <c r="EZ453" s="84"/>
      <c r="FA453" s="84"/>
      <c r="FB453" s="84"/>
      <c r="FC453" s="84"/>
      <c r="FD453" s="84"/>
      <c r="FE453" s="84"/>
      <c r="FF453" s="84"/>
      <c r="FG453" s="84"/>
      <c r="FH453" s="84"/>
      <c r="FI453" s="84"/>
      <c r="FJ453" s="84"/>
      <c r="FK453" s="84"/>
      <c r="FL453" s="84"/>
      <c r="FM453" s="84"/>
      <c r="FN453" s="84"/>
      <c r="FO453" s="84"/>
      <c r="FP453" s="84"/>
      <c r="FQ453" s="84"/>
      <c r="FR453" s="84"/>
      <c r="FS453" s="84"/>
      <c r="FT453" s="84"/>
      <c r="FU453" s="84"/>
      <c r="FV453" s="84"/>
      <c r="FW453" s="84"/>
      <c r="FX453" s="84"/>
      <c r="FY453" s="84"/>
      <c r="FZ453" s="84"/>
      <c r="GA453" s="84"/>
      <c r="GB453" s="84"/>
      <c r="GC453" s="84"/>
      <c r="GD453" s="84"/>
      <c r="GE453" s="84"/>
      <c r="GF453" s="84"/>
      <c r="GG453" s="84"/>
      <c r="GH453" s="84"/>
      <c r="GI453" s="84"/>
      <c r="GJ453" s="84"/>
      <c r="GK453" s="84"/>
      <c r="GL453" s="84"/>
      <c r="GM453" s="84"/>
      <c r="GN453" s="84"/>
      <c r="GO453" s="84"/>
      <c r="GP453" s="84"/>
      <c r="GQ453" s="84"/>
      <c r="GR453" s="84"/>
      <c r="GS453" s="84"/>
      <c r="GT453" s="84"/>
      <c r="GU453" s="84"/>
      <c r="GV453" s="84"/>
      <c r="GW453" s="84"/>
      <c r="GX453" s="84"/>
      <c r="GY453" s="84"/>
      <c r="GZ453" s="84"/>
      <c r="HA453" s="84"/>
      <c r="HB453" s="84"/>
      <c r="HC453" s="84"/>
      <c r="HD453" s="84"/>
      <c r="HE453" s="84"/>
      <c r="HF453" s="84"/>
      <c r="HG453" s="84"/>
      <c r="HH453" s="84"/>
      <c r="HI453" s="84"/>
      <c r="HJ453" s="84"/>
      <c r="HK453" s="84"/>
      <c r="HL453" s="84"/>
      <c r="HM453" s="84"/>
      <c r="HN453" s="84"/>
      <c r="HO453" s="84"/>
      <c r="HP453" s="84"/>
      <c r="HQ453" s="84"/>
      <c r="HR453" s="84"/>
      <c r="HS453" s="84"/>
      <c r="HT453" s="84"/>
      <c r="HU453" s="84"/>
      <c r="HV453" s="84"/>
      <c r="HW453" s="84"/>
    </row>
    <row r="454" spans="1:231" x14ac:dyDescent="0.2">
      <c r="A454" s="85"/>
      <c r="B454" s="83"/>
      <c r="C454" s="84"/>
      <c r="D454" s="84"/>
      <c r="E454" s="84"/>
      <c r="F454" s="84"/>
      <c r="G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  <c r="S454" s="84"/>
      <c r="T454" s="84"/>
      <c r="U454" s="84"/>
      <c r="V454" s="84"/>
      <c r="W454" s="84"/>
      <c r="X454" s="84"/>
      <c r="Y454" s="84"/>
      <c r="Z454" s="84"/>
      <c r="AA454" s="84"/>
      <c r="AB454" s="84"/>
      <c r="AC454" s="84"/>
      <c r="AD454" s="84"/>
      <c r="AE454" s="84"/>
      <c r="AF454" s="84"/>
      <c r="AG454" s="84"/>
      <c r="AH454" s="84"/>
      <c r="AI454" s="84"/>
      <c r="AJ454" s="84"/>
      <c r="AK454" s="84"/>
      <c r="AL454" s="84"/>
      <c r="AM454" s="84"/>
      <c r="AN454" s="84"/>
      <c r="AO454" s="84"/>
      <c r="AP454" s="84"/>
      <c r="AQ454" s="84"/>
      <c r="AR454" s="84"/>
      <c r="AS454" s="84"/>
      <c r="AT454" s="84"/>
      <c r="AU454" s="84"/>
      <c r="AV454" s="84"/>
      <c r="AW454" s="84"/>
      <c r="AX454" s="84"/>
      <c r="AY454" s="84"/>
      <c r="AZ454" s="84"/>
      <c r="BA454" s="84"/>
      <c r="BB454" s="84"/>
      <c r="BC454" s="84"/>
      <c r="BD454" s="84"/>
      <c r="BE454" s="84"/>
      <c r="BF454" s="84"/>
      <c r="BG454" s="84"/>
      <c r="BH454" s="84"/>
      <c r="BI454" s="84"/>
      <c r="BJ454" s="84"/>
      <c r="BK454" s="84"/>
      <c r="BL454" s="84"/>
      <c r="BM454" s="84"/>
      <c r="BN454" s="84"/>
      <c r="BO454" s="84"/>
      <c r="BP454" s="84"/>
      <c r="BQ454" s="84"/>
      <c r="BR454" s="84"/>
      <c r="BS454" s="84"/>
      <c r="BT454" s="84"/>
      <c r="BU454" s="84"/>
      <c r="BV454" s="84"/>
      <c r="BW454" s="84"/>
      <c r="BX454" s="84"/>
      <c r="BY454" s="84"/>
      <c r="BZ454" s="84"/>
      <c r="CA454" s="84"/>
      <c r="CB454" s="84"/>
      <c r="CC454" s="84"/>
      <c r="CD454" s="84"/>
      <c r="CE454" s="84"/>
      <c r="CF454" s="84"/>
      <c r="CG454" s="84"/>
      <c r="CH454" s="84"/>
      <c r="CI454" s="84"/>
      <c r="CJ454" s="84"/>
      <c r="CK454" s="84"/>
      <c r="CL454" s="84"/>
      <c r="CM454" s="84"/>
      <c r="CN454" s="84"/>
      <c r="CO454" s="84"/>
      <c r="CP454" s="84"/>
      <c r="CQ454" s="84"/>
      <c r="CR454" s="84"/>
      <c r="CS454" s="84"/>
      <c r="CT454" s="84"/>
      <c r="CU454" s="84"/>
      <c r="CV454" s="84"/>
      <c r="CW454" s="84"/>
      <c r="CX454" s="84"/>
      <c r="CY454" s="84"/>
      <c r="CZ454" s="84"/>
      <c r="DA454" s="84"/>
      <c r="DB454" s="84"/>
      <c r="DC454" s="84"/>
      <c r="DD454" s="84"/>
      <c r="DE454" s="84"/>
      <c r="DF454" s="84"/>
      <c r="DG454" s="84"/>
      <c r="DH454" s="84"/>
      <c r="DI454" s="84"/>
      <c r="DJ454" s="84"/>
      <c r="DK454" s="84"/>
      <c r="DL454" s="84"/>
      <c r="DM454" s="84"/>
      <c r="DN454" s="84"/>
      <c r="DO454" s="84"/>
      <c r="DP454" s="84"/>
      <c r="DQ454" s="84"/>
      <c r="DR454" s="84"/>
      <c r="DS454" s="84"/>
      <c r="DT454" s="84"/>
      <c r="DU454" s="84"/>
      <c r="DV454" s="84"/>
      <c r="DW454" s="84"/>
      <c r="DX454" s="84"/>
      <c r="DY454" s="84"/>
      <c r="DZ454" s="84"/>
      <c r="EA454" s="84"/>
      <c r="EB454" s="84"/>
      <c r="EC454" s="84"/>
      <c r="ED454" s="84"/>
      <c r="EE454" s="84"/>
      <c r="EF454" s="84"/>
      <c r="EG454" s="84"/>
      <c r="EH454" s="84"/>
      <c r="EI454" s="84"/>
      <c r="EJ454" s="84"/>
      <c r="EK454" s="84"/>
      <c r="EL454" s="84"/>
      <c r="EM454" s="84"/>
      <c r="EN454" s="84"/>
      <c r="EO454" s="84"/>
      <c r="EP454" s="84"/>
      <c r="EQ454" s="84"/>
      <c r="ER454" s="84"/>
      <c r="ES454" s="84"/>
      <c r="ET454" s="84"/>
      <c r="EU454" s="84"/>
      <c r="EV454" s="84"/>
      <c r="EW454" s="84"/>
      <c r="EX454" s="84"/>
      <c r="EY454" s="84"/>
      <c r="EZ454" s="84"/>
      <c r="FA454" s="84"/>
      <c r="FB454" s="84"/>
      <c r="FC454" s="84"/>
      <c r="FD454" s="84"/>
      <c r="FE454" s="84"/>
      <c r="FF454" s="84"/>
      <c r="FG454" s="84"/>
      <c r="FH454" s="84"/>
      <c r="FI454" s="84"/>
      <c r="FJ454" s="84"/>
      <c r="FK454" s="84"/>
      <c r="FL454" s="84"/>
      <c r="FM454" s="84"/>
      <c r="FN454" s="84"/>
      <c r="FO454" s="84"/>
      <c r="FP454" s="84"/>
      <c r="FQ454" s="84"/>
      <c r="FR454" s="84"/>
      <c r="FS454" s="84"/>
      <c r="FT454" s="84"/>
      <c r="FU454" s="84"/>
      <c r="FV454" s="84"/>
      <c r="FW454" s="84"/>
      <c r="FX454" s="84"/>
      <c r="FY454" s="84"/>
      <c r="FZ454" s="84"/>
      <c r="GA454" s="84"/>
      <c r="GB454" s="84"/>
      <c r="GC454" s="84"/>
      <c r="GD454" s="84"/>
      <c r="GE454" s="84"/>
      <c r="GF454" s="84"/>
      <c r="GG454" s="84"/>
      <c r="GH454" s="84"/>
      <c r="GI454" s="84"/>
      <c r="GJ454" s="84"/>
      <c r="GK454" s="84"/>
      <c r="GL454" s="84"/>
      <c r="GM454" s="84"/>
      <c r="GN454" s="84"/>
      <c r="GO454" s="84"/>
      <c r="GP454" s="84"/>
      <c r="GQ454" s="84"/>
      <c r="GR454" s="84"/>
      <c r="GS454" s="84"/>
      <c r="GT454" s="84"/>
      <c r="GU454" s="84"/>
      <c r="GV454" s="84"/>
      <c r="GW454" s="84"/>
      <c r="GX454" s="84"/>
      <c r="GY454" s="84"/>
      <c r="GZ454" s="84"/>
      <c r="HA454" s="84"/>
      <c r="HB454" s="84"/>
      <c r="HC454" s="84"/>
      <c r="HD454" s="84"/>
      <c r="HE454" s="84"/>
      <c r="HF454" s="84"/>
      <c r="HG454" s="84"/>
      <c r="HH454" s="84"/>
      <c r="HI454" s="84"/>
      <c r="HJ454" s="84"/>
      <c r="HK454" s="84"/>
      <c r="HL454" s="84"/>
      <c r="HM454" s="84"/>
      <c r="HN454" s="84"/>
      <c r="HO454" s="84"/>
      <c r="HP454" s="84"/>
      <c r="HQ454" s="84"/>
      <c r="HR454" s="84"/>
      <c r="HS454" s="84"/>
      <c r="HT454" s="84"/>
      <c r="HU454" s="84"/>
      <c r="HV454" s="84"/>
      <c r="HW454" s="84"/>
    </row>
    <row r="455" spans="1:231" x14ac:dyDescent="0.2">
      <c r="A455" s="85"/>
      <c r="B455" s="83"/>
      <c r="C455" s="84"/>
      <c r="D455" s="84"/>
      <c r="E455" s="84"/>
      <c r="F455" s="84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84"/>
      <c r="U455" s="84"/>
      <c r="V455" s="84"/>
      <c r="W455" s="84"/>
      <c r="X455" s="84"/>
      <c r="Y455" s="84"/>
      <c r="Z455" s="84"/>
      <c r="AA455" s="84"/>
      <c r="AB455" s="84"/>
      <c r="AC455" s="84"/>
      <c r="AD455" s="84"/>
      <c r="AE455" s="84"/>
      <c r="AF455" s="84"/>
      <c r="AG455" s="84"/>
      <c r="AH455" s="84"/>
      <c r="AI455" s="84"/>
      <c r="AJ455" s="84"/>
      <c r="AK455" s="84"/>
      <c r="AL455" s="84"/>
      <c r="AM455" s="84"/>
      <c r="AN455" s="84"/>
      <c r="AO455" s="84"/>
      <c r="AP455" s="84"/>
      <c r="AQ455" s="84"/>
      <c r="AR455" s="84"/>
      <c r="AS455" s="84"/>
      <c r="AT455" s="84"/>
      <c r="AU455" s="84"/>
      <c r="AV455" s="84"/>
      <c r="AW455" s="84"/>
      <c r="AX455" s="84"/>
      <c r="AY455" s="84"/>
      <c r="AZ455" s="84"/>
      <c r="BA455" s="84"/>
      <c r="BB455" s="84"/>
      <c r="BC455" s="84"/>
      <c r="BD455" s="84"/>
      <c r="BE455" s="84"/>
      <c r="BF455" s="84"/>
      <c r="BG455" s="84"/>
      <c r="BH455" s="84"/>
      <c r="BI455" s="84"/>
      <c r="BJ455" s="84"/>
      <c r="BK455" s="84"/>
      <c r="BL455" s="84"/>
      <c r="BM455" s="84"/>
      <c r="BN455" s="84"/>
      <c r="BO455" s="84"/>
      <c r="BP455" s="84"/>
      <c r="BQ455" s="84"/>
      <c r="BR455" s="84"/>
      <c r="BS455" s="84"/>
      <c r="BT455" s="84"/>
      <c r="BU455" s="84"/>
      <c r="BV455" s="84"/>
      <c r="BW455" s="84"/>
      <c r="BX455" s="84"/>
      <c r="BY455" s="84"/>
      <c r="BZ455" s="84"/>
      <c r="CA455" s="84"/>
      <c r="CB455" s="84"/>
      <c r="CC455" s="84"/>
      <c r="CD455" s="84"/>
      <c r="CE455" s="84"/>
      <c r="CF455" s="84"/>
      <c r="CG455" s="84"/>
      <c r="CH455" s="84"/>
      <c r="CI455" s="84"/>
      <c r="CJ455" s="84"/>
      <c r="CK455" s="84"/>
      <c r="CL455" s="84"/>
      <c r="CM455" s="84"/>
      <c r="CN455" s="84"/>
      <c r="CO455" s="84"/>
      <c r="CP455" s="84"/>
      <c r="CQ455" s="84"/>
      <c r="CR455" s="84"/>
      <c r="CS455" s="84"/>
      <c r="CT455" s="84"/>
      <c r="CU455" s="84"/>
      <c r="CV455" s="84"/>
      <c r="CW455" s="84"/>
      <c r="CX455" s="84"/>
      <c r="CY455" s="84"/>
      <c r="CZ455" s="84"/>
      <c r="DA455" s="84"/>
      <c r="DB455" s="84"/>
      <c r="DC455" s="84"/>
      <c r="DD455" s="84"/>
      <c r="DE455" s="84"/>
      <c r="DF455" s="84"/>
      <c r="DG455" s="84"/>
      <c r="DH455" s="84"/>
      <c r="DI455" s="84"/>
      <c r="DJ455" s="84"/>
      <c r="DK455" s="84"/>
      <c r="DL455" s="84"/>
      <c r="DM455" s="84"/>
      <c r="DN455" s="84"/>
      <c r="DO455" s="84"/>
      <c r="DP455" s="84"/>
      <c r="DQ455" s="84"/>
      <c r="DR455" s="84"/>
      <c r="DS455" s="84"/>
      <c r="DT455" s="84"/>
      <c r="DU455" s="84"/>
      <c r="DV455" s="84"/>
      <c r="DW455" s="84"/>
      <c r="DX455" s="84"/>
      <c r="DY455" s="84"/>
      <c r="DZ455" s="84"/>
      <c r="EA455" s="84"/>
      <c r="EB455" s="84"/>
      <c r="EC455" s="84"/>
      <c r="ED455" s="84"/>
      <c r="EE455" s="84"/>
      <c r="EF455" s="84"/>
      <c r="EG455" s="84"/>
      <c r="EH455" s="84"/>
      <c r="EI455" s="84"/>
      <c r="EJ455" s="84"/>
      <c r="EK455" s="84"/>
      <c r="EL455" s="84"/>
      <c r="EM455" s="84"/>
      <c r="EN455" s="84"/>
      <c r="EO455" s="84"/>
      <c r="EP455" s="84"/>
      <c r="EQ455" s="84"/>
      <c r="ER455" s="84"/>
      <c r="ES455" s="84"/>
      <c r="ET455" s="84"/>
      <c r="EU455" s="84"/>
      <c r="EV455" s="84"/>
      <c r="EW455" s="84"/>
      <c r="EX455" s="84"/>
      <c r="EY455" s="84"/>
      <c r="EZ455" s="84"/>
      <c r="FA455" s="84"/>
      <c r="FB455" s="84"/>
      <c r="FC455" s="84"/>
      <c r="FD455" s="84"/>
      <c r="FE455" s="84"/>
      <c r="FF455" s="84"/>
      <c r="FG455" s="84"/>
      <c r="FH455" s="84"/>
      <c r="FI455" s="84"/>
      <c r="FJ455" s="84"/>
      <c r="FK455" s="84"/>
      <c r="FL455" s="84"/>
      <c r="FM455" s="84"/>
      <c r="FN455" s="84"/>
      <c r="FO455" s="84"/>
      <c r="FP455" s="84"/>
      <c r="FQ455" s="84"/>
      <c r="FR455" s="84"/>
      <c r="FS455" s="84"/>
      <c r="FT455" s="84"/>
      <c r="FU455" s="84"/>
      <c r="FV455" s="84"/>
      <c r="FW455" s="84"/>
      <c r="FX455" s="84"/>
      <c r="FY455" s="84"/>
      <c r="FZ455" s="84"/>
      <c r="GA455" s="84"/>
      <c r="GB455" s="84"/>
      <c r="GC455" s="84"/>
      <c r="GD455" s="84"/>
      <c r="GE455" s="84"/>
      <c r="GF455" s="84"/>
      <c r="GG455" s="84"/>
      <c r="GH455" s="84"/>
      <c r="GI455" s="84"/>
      <c r="GJ455" s="84"/>
      <c r="GK455" s="84"/>
      <c r="GL455" s="84"/>
      <c r="GM455" s="84"/>
      <c r="GN455" s="84"/>
      <c r="GO455" s="84"/>
      <c r="GP455" s="84"/>
      <c r="GQ455" s="84"/>
      <c r="GR455" s="84"/>
      <c r="GS455" s="84"/>
      <c r="GT455" s="84"/>
      <c r="GU455" s="84"/>
      <c r="GV455" s="84"/>
      <c r="GW455" s="84"/>
      <c r="GX455" s="84"/>
      <c r="GY455" s="84"/>
      <c r="GZ455" s="84"/>
      <c r="HA455" s="84"/>
      <c r="HB455" s="84"/>
      <c r="HC455" s="84"/>
      <c r="HD455" s="84"/>
      <c r="HE455" s="84"/>
      <c r="HF455" s="84"/>
      <c r="HG455" s="84"/>
      <c r="HH455" s="84"/>
      <c r="HI455" s="84"/>
      <c r="HJ455" s="84"/>
      <c r="HK455" s="84"/>
      <c r="HL455" s="84"/>
      <c r="HM455" s="84"/>
      <c r="HN455" s="84"/>
      <c r="HO455" s="84"/>
      <c r="HP455" s="84"/>
      <c r="HQ455" s="84"/>
      <c r="HR455" s="84"/>
      <c r="HS455" s="84"/>
      <c r="HT455" s="84"/>
      <c r="HU455" s="84"/>
      <c r="HV455" s="84"/>
      <c r="HW455" s="84"/>
    </row>
    <row r="456" spans="1:231" x14ac:dyDescent="0.2">
      <c r="A456" s="85"/>
      <c r="B456" s="83"/>
      <c r="C456" s="84"/>
      <c r="D456" s="84"/>
      <c r="E456" s="84"/>
      <c r="F456" s="84"/>
      <c r="G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  <c r="S456" s="84"/>
      <c r="T456" s="84"/>
      <c r="U456" s="84"/>
      <c r="V456" s="84"/>
      <c r="W456" s="84"/>
      <c r="X456" s="84"/>
      <c r="Y456" s="84"/>
      <c r="Z456" s="84"/>
      <c r="AA456" s="84"/>
      <c r="AB456" s="84"/>
      <c r="AC456" s="84"/>
      <c r="AD456" s="84"/>
      <c r="AE456" s="84"/>
      <c r="AF456" s="84"/>
      <c r="AG456" s="84"/>
      <c r="AH456" s="84"/>
      <c r="AI456" s="84"/>
      <c r="AJ456" s="84"/>
      <c r="AK456" s="84"/>
      <c r="AL456" s="84"/>
      <c r="AM456" s="84"/>
      <c r="AN456" s="84"/>
      <c r="AO456" s="84"/>
      <c r="AP456" s="84"/>
      <c r="AQ456" s="84"/>
      <c r="AR456" s="84"/>
      <c r="AS456" s="84"/>
      <c r="AT456" s="84"/>
      <c r="AU456" s="84"/>
      <c r="AV456" s="84"/>
      <c r="AW456" s="84"/>
      <c r="AX456" s="84"/>
      <c r="AY456" s="84"/>
      <c r="AZ456" s="84"/>
      <c r="BA456" s="84"/>
      <c r="BB456" s="84"/>
      <c r="BC456" s="84"/>
      <c r="BD456" s="84"/>
      <c r="BE456" s="84"/>
      <c r="BF456" s="84"/>
      <c r="BG456" s="84"/>
      <c r="BH456" s="84"/>
      <c r="BI456" s="84"/>
      <c r="BJ456" s="84"/>
      <c r="BK456" s="84"/>
      <c r="BL456" s="84"/>
      <c r="BM456" s="84"/>
      <c r="BN456" s="84"/>
      <c r="BO456" s="84"/>
      <c r="BP456" s="84"/>
      <c r="BQ456" s="84"/>
      <c r="BR456" s="84"/>
      <c r="BS456" s="84"/>
      <c r="BT456" s="84"/>
      <c r="BU456" s="84"/>
      <c r="BV456" s="84"/>
      <c r="BW456" s="84"/>
      <c r="BX456" s="84"/>
      <c r="BY456" s="84"/>
      <c r="BZ456" s="84"/>
      <c r="CA456" s="84"/>
      <c r="CB456" s="84"/>
      <c r="CC456" s="84"/>
      <c r="CD456" s="84"/>
      <c r="CE456" s="84"/>
      <c r="CF456" s="84"/>
      <c r="CG456" s="84"/>
      <c r="CH456" s="84"/>
      <c r="CI456" s="84"/>
      <c r="CJ456" s="84"/>
      <c r="CK456" s="84"/>
      <c r="CL456" s="84"/>
      <c r="CM456" s="84"/>
      <c r="CN456" s="84"/>
      <c r="CO456" s="84"/>
      <c r="CP456" s="84"/>
      <c r="CQ456" s="84"/>
      <c r="CR456" s="84"/>
      <c r="CS456" s="84"/>
      <c r="CT456" s="84"/>
      <c r="CU456" s="84"/>
      <c r="CV456" s="84"/>
      <c r="CW456" s="84"/>
      <c r="CX456" s="84"/>
      <c r="CY456" s="84"/>
      <c r="CZ456" s="84"/>
      <c r="DA456" s="84"/>
      <c r="DB456" s="84"/>
      <c r="DC456" s="84"/>
      <c r="DD456" s="84"/>
      <c r="DE456" s="84"/>
      <c r="DF456" s="84"/>
      <c r="DG456" s="84"/>
      <c r="DH456" s="84"/>
      <c r="DI456" s="84"/>
      <c r="DJ456" s="84"/>
      <c r="DK456" s="84"/>
      <c r="DL456" s="84"/>
      <c r="DM456" s="84"/>
      <c r="DN456" s="84"/>
      <c r="DO456" s="84"/>
      <c r="DP456" s="84"/>
      <c r="DQ456" s="84"/>
      <c r="DR456" s="84"/>
      <c r="DS456" s="84"/>
      <c r="DT456" s="84"/>
      <c r="DU456" s="84"/>
      <c r="DV456" s="84"/>
      <c r="DW456" s="84"/>
      <c r="DX456" s="84"/>
      <c r="DY456" s="84"/>
      <c r="DZ456" s="84"/>
      <c r="EA456" s="84"/>
      <c r="EB456" s="84"/>
      <c r="EC456" s="84"/>
      <c r="ED456" s="84"/>
      <c r="EE456" s="84"/>
      <c r="EF456" s="84"/>
      <c r="EG456" s="84"/>
      <c r="EH456" s="84"/>
      <c r="EI456" s="84"/>
      <c r="EJ456" s="84"/>
      <c r="EK456" s="84"/>
      <c r="EL456" s="84"/>
      <c r="EM456" s="84"/>
      <c r="EN456" s="84"/>
      <c r="EO456" s="84"/>
      <c r="EP456" s="84"/>
      <c r="EQ456" s="84"/>
      <c r="ER456" s="84"/>
      <c r="ES456" s="84"/>
      <c r="ET456" s="84"/>
      <c r="EU456" s="84"/>
      <c r="EV456" s="84"/>
      <c r="EW456" s="84"/>
      <c r="EX456" s="84"/>
      <c r="EY456" s="84"/>
      <c r="EZ456" s="84"/>
      <c r="FA456" s="84"/>
      <c r="FB456" s="84"/>
      <c r="FC456" s="84"/>
      <c r="FD456" s="84"/>
      <c r="FE456" s="84"/>
      <c r="FF456" s="84"/>
      <c r="FG456" s="84"/>
      <c r="FH456" s="84"/>
      <c r="FI456" s="84"/>
      <c r="FJ456" s="84"/>
      <c r="FK456" s="84"/>
      <c r="FL456" s="84"/>
      <c r="FM456" s="84"/>
      <c r="FN456" s="84"/>
      <c r="FO456" s="84"/>
      <c r="FP456" s="84"/>
      <c r="FQ456" s="84"/>
      <c r="FR456" s="84"/>
      <c r="FS456" s="84"/>
      <c r="FT456" s="84"/>
      <c r="FU456" s="84"/>
      <c r="FV456" s="84"/>
      <c r="FW456" s="84"/>
      <c r="FX456" s="84"/>
      <c r="FY456" s="84"/>
      <c r="FZ456" s="84"/>
      <c r="GA456" s="84"/>
      <c r="GB456" s="84"/>
      <c r="GC456" s="84"/>
      <c r="GD456" s="84"/>
      <c r="GE456" s="84"/>
      <c r="GF456" s="84"/>
      <c r="GG456" s="84"/>
      <c r="GH456" s="84"/>
      <c r="GI456" s="84"/>
      <c r="GJ456" s="84"/>
      <c r="GK456" s="84"/>
      <c r="GL456" s="84"/>
      <c r="GM456" s="84"/>
      <c r="GN456" s="84"/>
      <c r="GO456" s="84"/>
      <c r="GP456" s="84"/>
      <c r="GQ456" s="84"/>
      <c r="GR456" s="84"/>
      <c r="GS456" s="84"/>
      <c r="GT456" s="84"/>
      <c r="GU456" s="84"/>
      <c r="GV456" s="84"/>
      <c r="GW456" s="84"/>
      <c r="GX456" s="84"/>
      <c r="GY456" s="84"/>
      <c r="GZ456" s="84"/>
      <c r="HA456" s="84"/>
      <c r="HB456" s="84"/>
      <c r="HC456" s="84"/>
      <c r="HD456" s="84"/>
      <c r="HE456" s="84"/>
      <c r="HF456" s="84"/>
      <c r="HG456" s="84"/>
      <c r="HH456" s="84"/>
      <c r="HI456" s="84"/>
      <c r="HJ456" s="84"/>
      <c r="HK456" s="84"/>
      <c r="HL456" s="84"/>
      <c r="HM456" s="84"/>
      <c r="HN456" s="84"/>
      <c r="HO456" s="84"/>
      <c r="HP456" s="84"/>
      <c r="HQ456" s="84"/>
      <c r="HR456" s="84"/>
      <c r="HS456" s="84"/>
      <c r="HT456" s="84"/>
      <c r="HU456" s="84"/>
      <c r="HV456" s="84"/>
      <c r="HW456" s="84"/>
    </row>
    <row r="457" spans="1:231" x14ac:dyDescent="0.2">
      <c r="A457" s="85"/>
      <c r="B457" s="83"/>
      <c r="C457" s="84"/>
      <c r="D457" s="84"/>
      <c r="E457" s="84"/>
      <c r="F457" s="84"/>
      <c r="G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  <c r="S457" s="84"/>
      <c r="T457" s="84"/>
      <c r="U457" s="84"/>
      <c r="V457" s="84"/>
      <c r="W457" s="84"/>
      <c r="X457" s="84"/>
      <c r="Y457" s="84"/>
      <c r="Z457" s="84"/>
      <c r="AA457" s="84"/>
      <c r="AB457" s="84"/>
      <c r="AC457" s="84"/>
      <c r="AD457" s="84"/>
      <c r="AE457" s="84"/>
      <c r="AF457" s="84"/>
      <c r="AG457" s="84"/>
      <c r="AH457" s="84"/>
      <c r="AI457" s="84"/>
      <c r="AJ457" s="84"/>
      <c r="AK457" s="84"/>
      <c r="AL457" s="84"/>
      <c r="AM457" s="84"/>
      <c r="AN457" s="84"/>
      <c r="AO457" s="84"/>
      <c r="AP457" s="84"/>
      <c r="AQ457" s="84"/>
      <c r="AR457" s="84"/>
      <c r="AS457" s="84"/>
      <c r="AT457" s="84"/>
      <c r="AU457" s="84"/>
      <c r="AV457" s="84"/>
      <c r="AW457" s="84"/>
      <c r="AX457" s="84"/>
      <c r="AY457" s="84"/>
      <c r="AZ457" s="84"/>
      <c r="BA457" s="84"/>
      <c r="BB457" s="84"/>
      <c r="BC457" s="84"/>
      <c r="BD457" s="84"/>
      <c r="BE457" s="84"/>
      <c r="BF457" s="84"/>
      <c r="BG457" s="84"/>
      <c r="BH457" s="84"/>
      <c r="BI457" s="84"/>
      <c r="BJ457" s="84"/>
      <c r="BK457" s="84"/>
      <c r="BL457" s="84"/>
      <c r="BM457" s="84"/>
      <c r="BN457" s="84"/>
      <c r="BO457" s="84"/>
      <c r="BP457" s="84"/>
      <c r="BQ457" s="84"/>
      <c r="BR457" s="84"/>
      <c r="BS457" s="84"/>
      <c r="BT457" s="84"/>
      <c r="BU457" s="84"/>
      <c r="BV457" s="84"/>
      <c r="BW457" s="84"/>
      <c r="BX457" s="84"/>
      <c r="BY457" s="84"/>
      <c r="BZ457" s="84"/>
      <c r="CA457" s="84"/>
      <c r="CB457" s="84"/>
      <c r="CC457" s="84"/>
      <c r="CD457" s="84"/>
      <c r="CE457" s="84"/>
      <c r="CF457" s="84"/>
      <c r="CG457" s="84"/>
      <c r="CH457" s="84"/>
      <c r="CI457" s="84"/>
      <c r="CJ457" s="84"/>
      <c r="CK457" s="84"/>
      <c r="CL457" s="84"/>
      <c r="CM457" s="84"/>
      <c r="CN457" s="84"/>
      <c r="CO457" s="84"/>
      <c r="CP457" s="84"/>
      <c r="CQ457" s="84"/>
      <c r="CR457" s="84"/>
      <c r="CS457" s="84"/>
      <c r="CT457" s="84"/>
      <c r="CU457" s="84"/>
      <c r="CV457" s="84"/>
      <c r="CW457" s="84"/>
      <c r="CX457" s="84"/>
      <c r="CY457" s="84"/>
      <c r="CZ457" s="84"/>
      <c r="DA457" s="84"/>
      <c r="DB457" s="84"/>
      <c r="DC457" s="84"/>
      <c r="DD457" s="84"/>
      <c r="DE457" s="84"/>
      <c r="DF457" s="84"/>
      <c r="DG457" s="84"/>
      <c r="DH457" s="84"/>
      <c r="DI457" s="84"/>
      <c r="DJ457" s="84"/>
      <c r="DK457" s="84"/>
      <c r="DL457" s="84"/>
      <c r="DM457" s="84"/>
      <c r="DN457" s="84"/>
      <c r="DO457" s="84"/>
      <c r="DP457" s="84"/>
      <c r="DQ457" s="84"/>
      <c r="DR457" s="84"/>
      <c r="DS457" s="84"/>
      <c r="DT457" s="84"/>
      <c r="DU457" s="84"/>
      <c r="DV457" s="84"/>
      <c r="DW457" s="84"/>
      <c r="DX457" s="84"/>
      <c r="DY457" s="84"/>
      <c r="DZ457" s="84"/>
      <c r="EA457" s="84"/>
      <c r="EB457" s="84"/>
      <c r="EC457" s="84"/>
      <c r="ED457" s="84"/>
      <c r="EE457" s="84"/>
      <c r="EF457" s="84"/>
      <c r="EG457" s="84"/>
      <c r="EH457" s="84"/>
      <c r="EI457" s="84"/>
      <c r="EJ457" s="84"/>
      <c r="EK457" s="84"/>
      <c r="EL457" s="84"/>
      <c r="EM457" s="84"/>
      <c r="EN457" s="84"/>
      <c r="EO457" s="84"/>
      <c r="EP457" s="84"/>
      <c r="EQ457" s="84"/>
      <c r="ER457" s="84"/>
      <c r="ES457" s="84"/>
      <c r="ET457" s="84"/>
      <c r="EU457" s="84"/>
      <c r="EV457" s="84"/>
      <c r="EW457" s="84"/>
      <c r="EX457" s="84"/>
      <c r="EY457" s="84"/>
      <c r="EZ457" s="84"/>
      <c r="FA457" s="84"/>
      <c r="FB457" s="84"/>
      <c r="FC457" s="84"/>
      <c r="FD457" s="84"/>
      <c r="FE457" s="84"/>
      <c r="FF457" s="84"/>
      <c r="FG457" s="84"/>
      <c r="FH457" s="84"/>
      <c r="FI457" s="84"/>
      <c r="FJ457" s="84"/>
      <c r="FK457" s="84"/>
      <c r="FL457" s="84"/>
      <c r="FM457" s="84"/>
      <c r="FN457" s="84"/>
      <c r="FO457" s="84"/>
      <c r="FP457" s="84"/>
      <c r="FQ457" s="84"/>
      <c r="FR457" s="84"/>
      <c r="FS457" s="84"/>
      <c r="FT457" s="84"/>
      <c r="FU457" s="84"/>
      <c r="FV457" s="84"/>
      <c r="FW457" s="84"/>
      <c r="FX457" s="84"/>
      <c r="FY457" s="84"/>
      <c r="FZ457" s="84"/>
      <c r="GA457" s="84"/>
      <c r="GB457" s="84"/>
      <c r="GC457" s="84"/>
      <c r="GD457" s="84"/>
      <c r="GE457" s="84"/>
      <c r="GF457" s="84"/>
      <c r="GG457" s="84"/>
      <c r="GH457" s="84"/>
      <c r="GI457" s="84"/>
      <c r="GJ457" s="84"/>
      <c r="GK457" s="84"/>
      <c r="GL457" s="84"/>
      <c r="GM457" s="84"/>
      <c r="GN457" s="84"/>
      <c r="GO457" s="84"/>
      <c r="GP457" s="84"/>
      <c r="GQ457" s="84"/>
      <c r="GR457" s="84"/>
      <c r="GS457" s="84"/>
      <c r="GT457" s="84"/>
      <c r="GU457" s="84"/>
      <c r="GV457" s="84"/>
      <c r="GW457" s="84"/>
      <c r="GX457" s="84"/>
      <c r="GY457" s="84"/>
      <c r="GZ457" s="84"/>
      <c r="HA457" s="84"/>
      <c r="HB457" s="84"/>
      <c r="HC457" s="84"/>
      <c r="HD457" s="84"/>
      <c r="HE457" s="84"/>
      <c r="HF457" s="84"/>
      <c r="HG457" s="84"/>
      <c r="HH457" s="84"/>
      <c r="HI457" s="84"/>
      <c r="HJ457" s="84"/>
      <c r="HK457" s="84"/>
      <c r="HL457" s="84"/>
      <c r="HM457" s="84"/>
      <c r="HN457" s="84"/>
      <c r="HO457" s="84"/>
      <c r="HP457" s="84"/>
      <c r="HQ457" s="84"/>
      <c r="HR457" s="84"/>
      <c r="HS457" s="84"/>
      <c r="HT457" s="84"/>
      <c r="HU457" s="84"/>
      <c r="HV457" s="84"/>
      <c r="HW457" s="84"/>
    </row>
    <row r="458" spans="1:231" x14ac:dyDescent="0.2">
      <c r="A458" s="85"/>
      <c r="B458" s="83"/>
      <c r="C458" s="84"/>
      <c r="D458" s="84"/>
      <c r="E458" s="84"/>
      <c r="F458" s="84"/>
      <c r="G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  <c r="V458" s="84"/>
      <c r="W458" s="84"/>
      <c r="X458" s="84"/>
      <c r="Y458" s="84"/>
      <c r="Z458" s="84"/>
      <c r="AA458" s="84"/>
      <c r="AB458" s="84"/>
      <c r="AC458" s="84"/>
      <c r="AD458" s="84"/>
      <c r="AE458" s="84"/>
      <c r="AF458" s="84"/>
      <c r="AG458" s="84"/>
      <c r="AH458" s="84"/>
      <c r="AI458" s="84"/>
      <c r="AJ458" s="84"/>
      <c r="AK458" s="84"/>
      <c r="AL458" s="84"/>
      <c r="AM458" s="84"/>
      <c r="AN458" s="84"/>
      <c r="AO458" s="84"/>
      <c r="AP458" s="84"/>
      <c r="AQ458" s="84"/>
      <c r="AR458" s="84"/>
      <c r="AS458" s="84"/>
      <c r="AT458" s="84"/>
      <c r="AU458" s="84"/>
      <c r="AV458" s="84"/>
      <c r="AW458" s="84"/>
      <c r="AX458" s="84"/>
      <c r="AY458" s="84"/>
      <c r="AZ458" s="84"/>
      <c r="BA458" s="84"/>
      <c r="BB458" s="84"/>
      <c r="BC458" s="84"/>
      <c r="BD458" s="84"/>
      <c r="BE458" s="84"/>
      <c r="BF458" s="84"/>
      <c r="BG458" s="84"/>
      <c r="BH458" s="84"/>
      <c r="BI458" s="84"/>
      <c r="BJ458" s="84"/>
      <c r="BK458" s="84"/>
      <c r="BL458" s="84"/>
      <c r="BM458" s="84"/>
      <c r="BN458" s="84"/>
      <c r="BO458" s="84"/>
      <c r="BP458" s="84"/>
      <c r="BQ458" s="84"/>
      <c r="BR458" s="84"/>
      <c r="BS458" s="84"/>
      <c r="BT458" s="84"/>
      <c r="BU458" s="84"/>
      <c r="BV458" s="84"/>
      <c r="BW458" s="84"/>
      <c r="BX458" s="84"/>
      <c r="BY458" s="84"/>
      <c r="BZ458" s="84"/>
      <c r="CA458" s="84"/>
      <c r="CB458" s="84"/>
      <c r="CC458" s="84"/>
      <c r="CD458" s="84"/>
      <c r="CE458" s="84"/>
      <c r="CF458" s="84"/>
      <c r="CG458" s="84"/>
      <c r="CH458" s="84"/>
      <c r="CI458" s="84"/>
      <c r="CJ458" s="84"/>
      <c r="CK458" s="84"/>
      <c r="CL458" s="84"/>
      <c r="CM458" s="84"/>
      <c r="CN458" s="84"/>
      <c r="CO458" s="84"/>
      <c r="CP458" s="84"/>
      <c r="CQ458" s="84"/>
      <c r="CR458" s="84"/>
      <c r="CS458" s="84"/>
      <c r="CT458" s="84"/>
      <c r="CU458" s="84"/>
      <c r="CV458" s="84"/>
      <c r="CW458" s="84"/>
      <c r="CX458" s="84"/>
      <c r="CY458" s="84"/>
      <c r="CZ458" s="84"/>
      <c r="DA458" s="84"/>
      <c r="DB458" s="84"/>
      <c r="DC458" s="84"/>
      <c r="DD458" s="84"/>
      <c r="DE458" s="84"/>
      <c r="DF458" s="84"/>
      <c r="DG458" s="84"/>
      <c r="DH458" s="84"/>
      <c r="DI458" s="84"/>
      <c r="DJ458" s="84"/>
      <c r="DK458" s="84"/>
      <c r="DL458" s="84"/>
      <c r="DM458" s="84"/>
      <c r="DN458" s="84"/>
      <c r="DO458" s="84"/>
      <c r="DP458" s="84"/>
      <c r="DQ458" s="84"/>
      <c r="DR458" s="84"/>
      <c r="DS458" s="84"/>
      <c r="DT458" s="84"/>
      <c r="DU458" s="84"/>
      <c r="DV458" s="84"/>
      <c r="DW458" s="84"/>
      <c r="DX458" s="84"/>
      <c r="DY458" s="84"/>
      <c r="DZ458" s="84"/>
      <c r="EA458" s="84"/>
      <c r="EB458" s="84"/>
      <c r="EC458" s="84"/>
      <c r="ED458" s="84"/>
      <c r="EE458" s="84"/>
      <c r="EF458" s="84"/>
      <c r="EG458" s="84"/>
      <c r="EH458" s="84"/>
      <c r="EI458" s="84"/>
      <c r="EJ458" s="84"/>
      <c r="EK458" s="84"/>
      <c r="EL458" s="84"/>
      <c r="EM458" s="84"/>
      <c r="EN458" s="84"/>
      <c r="EO458" s="84"/>
      <c r="EP458" s="84"/>
      <c r="EQ458" s="84"/>
      <c r="ER458" s="84"/>
      <c r="ES458" s="84"/>
      <c r="ET458" s="84"/>
      <c r="EU458" s="84"/>
      <c r="EV458" s="84"/>
      <c r="EW458" s="84"/>
      <c r="EX458" s="84"/>
      <c r="EY458" s="84"/>
      <c r="EZ458" s="84"/>
      <c r="FA458" s="84"/>
      <c r="FB458" s="84"/>
      <c r="FC458" s="84"/>
      <c r="FD458" s="84"/>
      <c r="FE458" s="84"/>
      <c r="FF458" s="84"/>
      <c r="FG458" s="84"/>
      <c r="FH458" s="84"/>
      <c r="FI458" s="84"/>
      <c r="FJ458" s="84"/>
      <c r="FK458" s="84"/>
      <c r="FL458" s="84"/>
      <c r="FM458" s="84"/>
      <c r="FN458" s="84"/>
      <c r="FO458" s="84"/>
      <c r="FP458" s="84"/>
      <c r="FQ458" s="84"/>
      <c r="FR458" s="84"/>
      <c r="FS458" s="84"/>
      <c r="FT458" s="84"/>
      <c r="FU458" s="84"/>
      <c r="FV458" s="84"/>
      <c r="FW458" s="84"/>
      <c r="FX458" s="84"/>
      <c r="FY458" s="84"/>
      <c r="FZ458" s="84"/>
      <c r="GA458" s="84"/>
      <c r="GB458" s="84"/>
      <c r="GC458" s="84"/>
      <c r="GD458" s="84"/>
      <c r="GE458" s="84"/>
      <c r="GF458" s="84"/>
      <c r="GG458" s="84"/>
      <c r="GH458" s="84"/>
      <c r="GI458" s="84"/>
      <c r="GJ458" s="84"/>
      <c r="GK458" s="84"/>
      <c r="GL458" s="84"/>
      <c r="GM458" s="84"/>
      <c r="GN458" s="84"/>
      <c r="GO458" s="84"/>
      <c r="GP458" s="84"/>
      <c r="GQ458" s="84"/>
      <c r="GR458" s="84"/>
      <c r="GS458" s="84"/>
      <c r="GT458" s="84"/>
      <c r="GU458" s="84"/>
      <c r="GV458" s="84"/>
      <c r="GW458" s="84"/>
      <c r="GX458" s="84"/>
      <c r="GY458" s="84"/>
      <c r="GZ458" s="84"/>
      <c r="HA458" s="84"/>
      <c r="HB458" s="84"/>
      <c r="HC458" s="84"/>
      <c r="HD458" s="84"/>
      <c r="HE458" s="84"/>
      <c r="HF458" s="84"/>
      <c r="HG458" s="84"/>
      <c r="HH458" s="84"/>
      <c r="HI458" s="84"/>
      <c r="HJ458" s="84"/>
      <c r="HK458" s="84"/>
      <c r="HL458" s="84"/>
      <c r="HM458" s="84"/>
      <c r="HN458" s="84"/>
      <c r="HO458" s="84"/>
      <c r="HP458" s="84"/>
      <c r="HQ458" s="84"/>
      <c r="HR458" s="84"/>
      <c r="HS458" s="84"/>
      <c r="HT458" s="84"/>
      <c r="HU458" s="84"/>
      <c r="HV458" s="84"/>
      <c r="HW458" s="84"/>
    </row>
    <row r="459" spans="1:231" x14ac:dyDescent="0.2">
      <c r="A459" s="85"/>
      <c r="B459" s="83"/>
      <c r="C459" s="84"/>
      <c r="D459" s="84"/>
      <c r="E459" s="84"/>
      <c r="F459" s="84"/>
      <c r="G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  <c r="S459" s="84"/>
      <c r="T459" s="84"/>
      <c r="U459" s="84"/>
      <c r="V459" s="84"/>
      <c r="W459" s="84"/>
      <c r="X459" s="84"/>
      <c r="Y459" s="84"/>
      <c r="Z459" s="84"/>
      <c r="AA459" s="84"/>
      <c r="AB459" s="84"/>
      <c r="AC459" s="84"/>
      <c r="AD459" s="84"/>
      <c r="AE459" s="84"/>
      <c r="AF459" s="84"/>
      <c r="AG459" s="84"/>
      <c r="AH459" s="84"/>
      <c r="AI459" s="84"/>
      <c r="AJ459" s="84"/>
      <c r="AK459" s="84"/>
      <c r="AL459" s="84"/>
      <c r="AM459" s="84"/>
      <c r="AN459" s="84"/>
      <c r="AO459" s="84"/>
      <c r="AP459" s="84"/>
      <c r="AQ459" s="84"/>
      <c r="AR459" s="84"/>
      <c r="AS459" s="84"/>
      <c r="AT459" s="84"/>
      <c r="AU459" s="84"/>
      <c r="AV459" s="84"/>
      <c r="AW459" s="84"/>
      <c r="AX459" s="84"/>
      <c r="AY459" s="84"/>
      <c r="AZ459" s="84"/>
      <c r="BA459" s="84"/>
      <c r="BB459" s="84"/>
      <c r="BC459" s="84"/>
      <c r="BD459" s="84"/>
      <c r="BE459" s="84"/>
      <c r="BF459" s="84"/>
      <c r="BG459" s="84"/>
      <c r="BH459" s="84"/>
      <c r="BI459" s="84"/>
      <c r="BJ459" s="84"/>
      <c r="BK459" s="84"/>
      <c r="BL459" s="84"/>
      <c r="BM459" s="84"/>
      <c r="BN459" s="84"/>
      <c r="BO459" s="84"/>
      <c r="BP459" s="84"/>
      <c r="BQ459" s="84"/>
      <c r="BR459" s="84"/>
      <c r="BS459" s="84"/>
      <c r="BT459" s="84"/>
      <c r="BU459" s="84"/>
      <c r="BV459" s="84"/>
      <c r="BW459" s="84"/>
      <c r="BX459" s="84"/>
      <c r="BY459" s="84"/>
      <c r="BZ459" s="84"/>
      <c r="CA459" s="84"/>
      <c r="CB459" s="84"/>
      <c r="CC459" s="84"/>
      <c r="CD459" s="84"/>
      <c r="CE459" s="84"/>
      <c r="CF459" s="84"/>
      <c r="CG459" s="84"/>
      <c r="CH459" s="84"/>
      <c r="CI459" s="84"/>
      <c r="CJ459" s="84"/>
      <c r="CK459" s="84"/>
      <c r="CL459" s="84"/>
      <c r="CM459" s="84"/>
      <c r="CN459" s="84"/>
      <c r="CO459" s="84"/>
      <c r="CP459" s="84"/>
      <c r="CQ459" s="84"/>
      <c r="CR459" s="84"/>
      <c r="CS459" s="84"/>
      <c r="CT459" s="84"/>
      <c r="CU459" s="84"/>
      <c r="CV459" s="84"/>
      <c r="CW459" s="84"/>
      <c r="CX459" s="84"/>
      <c r="CY459" s="84"/>
      <c r="CZ459" s="84"/>
      <c r="DA459" s="84"/>
      <c r="DB459" s="84"/>
      <c r="DC459" s="84"/>
      <c r="DD459" s="84"/>
      <c r="DE459" s="84"/>
      <c r="DF459" s="84"/>
      <c r="DG459" s="84"/>
      <c r="DH459" s="84"/>
      <c r="DI459" s="84"/>
      <c r="DJ459" s="84"/>
      <c r="DK459" s="84"/>
      <c r="DL459" s="84"/>
      <c r="DM459" s="84"/>
      <c r="DN459" s="84"/>
      <c r="DO459" s="84"/>
      <c r="DP459" s="84"/>
      <c r="DQ459" s="84"/>
      <c r="DR459" s="84"/>
      <c r="DS459" s="84"/>
      <c r="DT459" s="84"/>
      <c r="DU459" s="84"/>
      <c r="DV459" s="84"/>
      <c r="DW459" s="84"/>
      <c r="DX459" s="84"/>
      <c r="DY459" s="84"/>
      <c r="DZ459" s="84"/>
      <c r="EA459" s="84"/>
      <c r="EB459" s="84"/>
      <c r="EC459" s="84"/>
      <c r="ED459" s="84"/>
      <c r="EE459" s="84"/>
      <c r="EF459" s="84"/>
      <c r="EG459" s="84"/>
      <c r="EH459" s="84"/>
      <c r="EI459" s="84"/>
      <c r="EJ459" s="84"/>
      <c r="EK459" s="84"/>
      <c r="EL459" s="84"/>
      <c r="EM459" s="84"/>
      <c r="EN459" s="84"/>
      <c r="EO459" s="84"/>
      <c r="EP459" s="84"/>
      <c r="EQ459" s="84"/>
      <c r="ER459" s="84"/>
      <c r="ES459" s="84"/>
      <c r="ET459" s="84"/>
      <c r="EU459" s="84"/>
      <c r="EV459" s="84"/>
      <c r="EW459" s="84"/>
      <c r="EX459" s="84"/>
      <c r="EY459" s="84"/>
      <c r="EZ459" s="84"/>
      <c r="FA459" s="84"/>
      <c r="FB459" s="84"/>
      <c r="FC459" s="84"/>
      <c r="FD459" s="84"/>
      <c r="FE459" s="84"/>
      <c r="FF459" s="84"/>
      <c r="FG459" s="84"/>
      <c r="FH459" s="84"/>
      <c r="FI459" s="84"/>
      <c r="FJ459" s="84"/>
      <c r="FK459" s="84"/>
      <c r="FL459" s="84"/>
      <c r="FM459" s="84"/>
      <c r="FN459" s="84"/>
      <c r="FO459" s="84"/>
      <c r="FP459" s="84"/>
      <c r="FQ459" s="84"/>
      <c r="FR459" s="84"/>
      <c r="FS459" s="84"/>
      <c r="FT459" s="84"/>
      <c r="FU459" s="84"/>
      <c r="FV459" s="84"/>
      <c r="FW459" s="84"/>
      <c r="FX459" s="84"/>
      <c r="FY459" s="84"/>
      <c r="FZ459" s="84"/>
      <c r="GA459" s="84"/>
      <c r="GB459" s="84"/>
      <c r="GC459" s="84"/>
      <c r="GD459" s="84"/>
      <c r="GE459" s="84"/>
      <c r="GF459" s="84"/>
      <c r="GG459" s="84"/>
      <c r="GH459" s="84"/>
      <c r="GI459" s="84"/>
      <c r="GJ459" s="84"/>
      <c r="GK459" s="84"/>
      <c r="GL459" s="84"/>
      <c r="GM459" s="84"/>
      <c r="GN459" s="84"/>
      <c r="GO459" s="84"/>
      <c r="GP459" s="84"/>
      <c r="GQ459" s="84"/>
      <c r="GR459" s="84"/>
      <c r="GS459" s="84"/>
      <c r="GT459" s="84"/>
      <c r="GU459" s="84"/>
      <c r="GV459" s="84"/>
      <c r="GW459" s="84"/>
      <c r="GX459" s="84"/>
      <c r="GY459" s="84"/>
      <c r="GZ459" s="84"/>
      <c r="HA459" s="84"/>
      <c r="HB459" s="84"/>
      <c r="HC459" s="84"/>
      <c r="HD459" s="84"/>
      <c r="HE459" s="84"/>
      <c r="HF459" s="84"/>
      <c r="HG459" s="84"/>
      <c r="HH459" s="84"/>
      <c r="HI459" s="84"/>
      <c r="HJ459" s="84"/>
      <c r="HK459" s="84"/>
      <c r="HL459" s="84"/>
      <c r="HM459" s="84"/>
      <c r="HN459" s="84"/>
      <c r="HO459" s="84"/>
      <c r="HP459" s="84"/>
      <c r="HQ459" s="84"/>
      <c r="HR459" s="84"/>
      <c r="HS459" s="84"/>
      <c r="HT459" s="84"/>
      <c r="HU459" s="84"/>
      <c r="HV459" s="84"/>
      <c r="HW459" s="84"/>
    </row>
    <row r="460" spans="1:231" x14ac:dyDescent="0.2">
      <c r="A460" s="85"/>
      <c r="B460" s="83"/>
      <c r="C460" s="84"/>
      <c r="D460" s="84"/>
      <c r="E460" s="84"/>
      <c r="F460" s="84"/>
      <c r="G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  <c r="S460" s="84"/>
      <c r="T460" s="84"/>
      <c r="U460" s="84"/>
      <c r="V460" s="84"/>
      <c r="W460" s="84"/>
      <c r="X460" s="84"/>
      <c r="Y460" s="84"/>
      <c r="Z460" s="84"/>
      <c r="AA460" s="84"/>
      <c r="AB460" s="84"/>
      <c r="AC460" s="84"/>
      <c r="AD460" s="84"/>
      <c r="AE460" s="84"/>
      <c r="AF460" s="84"/>
      <c r="AG460" s="84"/>
      <c r="AH460" s="84"/>
      <c r="AI460" s="84"/>
      <c r="AJ460" s="84"/>
      <c r="AK460" s="84"/>
      <c r="AL460" s="84"/>
      <c r="AM460" s="84"/>
      <c r="AN460" s="84"/>
      <c r="AO460" s="84"/>
      <c r="AP460" s="84"/>
      <c r="AQ460" s="84"/>
      <c r="AR460" s="84"/>
      <c r="AS460" s="84"/>
      <c r="AT460" s="84"/>
      <c r="AU460" s="84"/>
      <c r="AV460" s="84"/>
      <c r="AW460" s="84"/>
      <c r="AX460" s="84"/>
      <c r="AY460" s="84"/>
      <c r="AZ460" s="84"/>
      <c r="BA460" s="84"/>
      <c r="BB460" s="84"/>
      <c r="BC460" s="84"/>
      <c r="BD460" s="84"/>
      <c r="BE460" s="84"/>
      <c r="BF460" s="84"/>
      <c r="BG460" s="84"/>
      <c r="BH460" s="84"/>
      <c r="BI460" s="84"/>
      <c r="BJ460" s="84"/>
      <c r="BK460" s="84"/>
      <c r="BL460" s="84"/>
      <c r="BM460" s="84"/>
      <c r="BN460" s="84"/>
      <c r="BO460" s="84"/>
      <c r="BP460" s="84"/>
      <c r="BQ460" s="84"/>
      <c r="BR460" s="84"/>
      <c r="BS460" s="84"/>
      <c r="BT460" s="84"/>
      <c r="BU460" s="84"/>
      <c r="BV460" s="84"/>
      <c r="BW460" s="84"/>
      <c r="BX460" s="84"/>
      <c r="BY460" s="84"/>
      <c r="BZ460" s="84"/>
      <c r="CA460" s="84"/>
      <c r="CB460" s="84"/>
      <c r="CC460" s="84"/>
      <c r="CD460" s="84"/>
      <c r="CE460" s="84"/>
      <c r="CF460" s="84"/>
      <c r="CG460" s="84"/>
      <c r="CH460" s="84"/>
      <c r="CI460" s="84"/>
      <c r="CJ460" s="84"/>
      <c r="CK460" s="84"/>
      <c r="CL460" s="84"/>
      <c r="CM460" s="84"/>
      <c r="CN460" s="84"/>
      <c r="CO460" s="84"/>
      <c r="CP460" s="84"/>
      <c r="CQ460" s="84"/>
      <c r="CR460" s="84"/>
      <c r="CS460" s="84"/>
      <c r="CT460" s="84"/>
      <c r="CU460" s="84"/>
      <c r="CV460" s="84"/>
      <c r="CW460" s="84"/>
      <c r="CX460" s="84"/>
      <c r="CY460" s="84"/>
      <c r="CZ460" s="84"/>
      <c r="DA460" s="84"/>
      <c r="DB460" s="84"/>
      <c r="DC460" s="84"/>
      <c r="DD460" s="84"/>
      <c r="DE460" s="84"/>
      <c r="DF460" s="84"/>
      <c r="DG460" s="84"/>
      <c r="DH460" s="84"/>
      <c r="DI460" s="84"/>
      <c r="DJ460" s="84"/>
      <c r="DK460" s="84"/>
      <c r="DL460" s="84"/>
      <c r="DM460" s="84"/>
      <c r="DN460" s="84"/>
      <c r="DO460" s="84"/>
      <c r="DP460" s="84"/>
      <c r="DQ460" s="84"/>
      <c r="DR460" s="84"/>
      <c r="DS460" s="84"/>
      <c r="DT460" s="84"/>
      <c r="DU460" s="84"/>
      <c r="DV460" s="84"/>
      <c r="DW460" s="84"/>
      <c r="DX460" s="84"/>
      <c r="DY460" s="84"/>
      <c r="DZ460" s="84"/>
      <c r="EA460" s="84"/>
      <c r="EB460" s="84"/>
      <c r="EC460" s="84"/>
      <c r="ED460" s="84"/>
      <c r="EE460" s="84"/>
      <c r="EF460" s="84"/>
      <c r="EG460" s="84"/>
      <c r="EH460" s="84"/>
      <c r="EI460" s="84"/>
      <c r="EJ460" s="84"/>
      <c r="EK460" s="84"/>
      <c r="EL460" s="84"/>
      <c r="EM460" s="84"/>
      <c r="EN460" s="84"/>
      <c r="EO460" s="84"/>
      <c r="EP460" s="84"/>
      <c r="EQ460" s="84"/>
      <c r="ER460" s="84"/>
      <c r="ES460" s="84"/>
      <c r="ET460" s="84"/>
      <c r="EU460" s="84"/>
      <c r="EV460" s="84"/>
      <c r="EW460" s="84"/>
      <c r="EX460" s="84"/>
      <c r="EY460" s="84"/>
      <c r="EZ460" s="84"/>
      <c r="FA460" s="84"/>
      <c r="FB460" s="84"/>
      <c r="FC460" s="84"/>
      <c r="FD460" s="84"/>
      <c r="FE460" s="84"/>
      <c r="FF460" s="84"/>
      <c r="FG460" s="84"/>
      <c r="FH460" s="84"/>
      <c r="FI460" s="84"/>
      <c r="FJ460" s="84"/>
      <c r="FK460" s="84"/>
      <c r="FL460" s="84"/>
      <c r="FM460" s="84"/>
      <c r="FN460" s="84"/>
      <c r="FO460" s="84"/>
      <c r="FP460" s="84"/>
      <c r="FQ460" s="84"/>
      <c r="FR460" s="84"/>
      <c r="FS460" s="84"/>
      <c r="FT460" s="84"/>
      <c r="FU460" s="84"/>
      <c r="FV460" s="84"/>
      <c r="FW460" s="84"/>
      <c r="FX460" s="84"/>
      <c r="FY460" s="84"/>
      <c r="FZ460" s="84"/>
      <c r="GA460" s="84"/>
      <c r="GB460" s="84"/>
      <c r="GC460" s="84"/>
      <c r="GD460" s="84"/>
      <c r="GE460" s="84"/>
      <c r="GF460" s="84"/>
      <c r="GG460" s="84"/>
      <c r="GH460" s="84"/>
      <c r="GI460" s="84"/>
      <c r="GJ460" s="84"/>
      <c r="GK460" s="84"/>
      <c r="GL460" s="84"/>
      <c r="GM460" s="84"/>
      <c r="GN460" s="84"/>
      <c r="GO460" s="84"/>
      <c r="GP460" s="84"/>
      <c r="GQ460" s="84"/>
      <c r="GR460" s="84"/>
      <c r="GS460" s="84"/>
      <c r="GT460" s="84"/>
      <c r="GU460" s="84"/>
      <c r="GV460" s="84"/>
      <c r="GW460" s="84"/>
      <c r="GX460" s="84"/>
      <c r="GY460" s="84"/>
      <c r="GZ460" s="84"/>
      <c r="HA460" s="84"/>
      <c r="HB460" s="84"/>
      <c r="HC460" s="84"/>
      <c r="HD460" s="84"/>
      <c r="HE460" s="84"/>
      <c r="HF460" s="84"/>
      <c r="HG460" s="84"/>
      <c r="HH460" s="84"/>
      <c r="HI460" s="84"/>
      <c r="HJ460" s="84"/>
      <c r="HK460" s="84"/>
      <c r="HL460" s="84"/>
      <c r="HM460" s="84"/>
      <c r="HN460" s="84"/>
      <c r="HO460" s="84"/>
      <c r="HP460" s="84"/>
      <c r="HQ460" s="84"/>
      <c r="HR460" s="84"/>
      <c r="HS460" s="84"/>
      <c r="HT460" s="84"/>
      <c r="HU460" s="84"/>
      <c r="HV460" s="84"/>
      <c r="HW460" s="84"/>
    </row>
    <row r="461" spans="1:231" x14ac:dyDescent="0.2">
      <c r="A461" s="85"/>
      <c r="B461" s="83"/>
      <c r="C461" s="84"/>
      <c r="D461" s="84"/>
      <c r="E461" s="84"/>
      <c r="F461" s="84"/>
      <c r="G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  <c r="V461" s="84"/>
      <c r="W461" s="84"/>
      <c r="X461" s="84"/>
      <c r="Y461" s="84"/>
      <c r="Z461" s="84"/>
      <c r="AA461" s="84"/>
      <c r="AB461" s="84"/>
      <c r="AC461" s="84"/>
      <c r="AD461" s="84"/>
      <c r="AE461" s="84"/>
      <c r="AF461" s="84"/>
      <c r="AG461" s="84"/>
      <c r="AH461" s="84"/>
      <c r="AI461" s="84"/>
      <c r="AJ461" s="84"/>
      <c r="AK461" s="84"/>
      <c r="AL461" s="84"/>
      <c r="AM461" s="84"/>
      <c r="AN461" s="84"/>
      <c r="AO461" s="84"/>
      <c r="AP461" s="84"/>
      <c r="AQ461" s="84"/>
      <c r="AR461" s="84"/>
      <c r="AS461" s="84"/>
      <c r="AT461" s="84"/>
      <c r="AU461" s="84"/>
      <c r="AV461" s="84"/>
      <c r="AW461" s="84"/>
      <c r="AX461" s="84"/>
      <c r="AY461" s="84"/>
      <c r="AZ461" s="84"/>
      <c r="BA461" s="84"/>
      <c r="BB461" s="84"/>
      <c r="BC461" s="84"/>
      <c r="BD461" s="84"/>
      <c r="BE461" s="84"/>
      <c r="BF461" s="84"/>
      <c r="BG461" s="84"/>
      <c r="BH461" s="84"/>
      <c r="BI461" s="84"/>
      <c r="BJ461" s="84"/>
      <c r="BK461" s="84"/>
      <c r="BL461" s="84"/>
      <c r="BM461" s="84"/>
      <c r="BN461" s="84"/>
      <c r="BO461" s="84"/>
      <c r="BP461" s="84"/>
      <c r="BQ461" s="84"/>
      <c r="BR461" s="84"/>
      <c r="BS461" s="84"/>
      <c r="BT461" s="84"/>
      <c r="BU461" s="84"/>
      <c r="BV461" s="84"/>
      <c r="BW461" s="84"/>
      <c r="BX461" s="84"/>
      <c r="BY461" s="84"/>
      <c r="BZ461" s="84"/>
      <c r="CA461" s="84"/>
      <c r="CB461" s="84"/>
      <c r="CC461" s="84"/>
      <c r="CD461" s="84"/>
      <c r="CE461" s="84"/>
      <c r="CF461" s="84"/>
      <c r="CG461" s="84"/>
      <c r="CH461" s="84"/>
      <c r="CI461" s="84"/>
      <c r="CJ461" s="84"/>
      <c r="CK461" s="84"/>
      <c r="CL461" s="84"/>
      <c r="CM461" s="84"/>
      <c r="CN461" s="84"/>
      <c r="CO461" s="84"/>
      <c r="CP461" s="84"/>
      <c r="CQ461" s="84"/>
      <c r="CR461" s="84"/>
      <c r="CS461" s="84"/>
      <c r="CT461" s="84"/>
      <c r="CU461" s="84"/>
      <c r="CV461" s="84"/>
      <c r="CW461" s="84"/>
      <c r="CX461" s="84"/>
      <c r="CY461" s="84"/>
      <c r="CZ461" s="84"/>
      <c r="DA461" s="84"/>
      <c r="DB461" s="84"/>
      <c r="DC461" s="84"/>
      <c r="DD461" s="84"/>
      <c r="DE461" s="84"/>
      <c r="DF461" s="84"/>
      <c r="DG461" s="84"/>
      <c r="DH461" s="84"/>
      <c r="DI461" s="84"/>
      <c r="DJ461" s="84"/>
      <c r="DK461" s="84"/>
      <c r="DL461" s="84"/>
      <c r="DM461" s="84"/>
      <c r="DN461" s="84"/>
      <c r="DO461" s="84"/>
      <c r="DP461" s="84"/>
      <c r="DQ461" s="84"/>
      <c r="DR461" s="84"/>
      <c r="DS461" s="84"/>
      <c r="DT461" s="84"/>
      <c r="DU461" s="84"/>
      <c r="DV461" s="84"/>
      <c r="DW461" s="84"/>
      <c r="DX461" s="84"/>
      <c r="DY461" s="84"/>
      <c r="DZ461" s="84"/>
      <c r="EA461" s="84"/>
      <c r="EB461" s="84"/>
      <c r="EC461" s="84"/>
      <c r="ED461" s="84"/>
      <c r="EE461" s="84"/>
      <c r="EF461" s="84"/>
      <c r="EG461" s="84"/>
      <c r="EH461" s="84"/>
      <c r="EI461" s="84"/>
      <c r="EJ461" s="84"/>
      <c r="EK461" s="84"/>
      <c r="EL461" s="84"/>
      <c r="EM461" s="84"/>
      <c r="EN461" s="84"/>
      <c r="EO461" s="84"/>
      <c r="EP461" s="84"/>
      <c r="EQ461" s="84"/>
      <c r="ER461" s="84"/>
      <c r="ES461" s="84"/>
      <c r="ET461" s="84"/>
      <c r="EU461" s="84"/>
      <c r="EV461" s="84"/>
      <c r="EW461" s="84"/>
      <c r="EX461" s="84"/>
      <c r="EY461" s="84"/>
      <c r="EZ461" s="84"/>
      <c r="FA461" s="84"/>
      <c r="FB461" s="84"/>
      <c r="FC461" s="84"/>
      <c r="FD461" s="84"/>
      <c r="FE461" s="84"/>
      <c r="FF461" s="84"/>
      <c r="FG461" s="84"/>
      <c r="FH461" s="84"/>
      <c r="FI461" s="84"/>
      <c r="FJ461" s="84"/>
      <c r="FK461" s="84"/>
      <c r="FL461" s="84"/>
      <c r="FM461" s="84"/>
      <c r="FN461" s="84"/>
      <c r="FO461" s="84"/>
      <c r="FP461" s="84"/>
      <c r="FQ461" s="84"/>
      <c r="FR461" s="84"/>
      <c r="FS461" s="84"/>
      <c r="FT461" s="84"/>
      <c r="FU461" s="84"/>
      <c r="FV461" s="84"/>
      <c r="FW461" s="84"/>
      <c r="FX461" s="84"/>
      <c r="FY461" s="84"/>
      <c r="FZ461" s="84"/>
      <c r="GA461" s="84"/>
      <c r="GB461" s="84"/>
      <c r="GC461" s="84"/>
      <c r="GD461" s="84"/>
      <c r="GE461" s="84"/>
      <c r="GF461" s="84"/>
      <c r="GG461" s="84"/>
      <c r="GH461" s="84"/>
      <c r="GI461" s="84"/>
      <c r="GJ461" s="84"/>
      <c r="GK461" s="84"/>
      <c r="GL461" s="84"/>
      <c r="GM461" s="84"/>
      <c r="GN461" s="84"/>
      <c r="GO461" s="84"/>
      <c r="GP461" s="84"/>
      <c r="GQ461" s="84"/>
      <c r="GR461" s="84"/>
      <c r="GS461" s="84"/>
      <c r="GT461" s="84"/>
      <c r="GU461" s="84"/>
      <c r="GV461" s="84"/>
      <c r="GW461" s="84"/>
      <c r="GX461" s="84"/>
      <c r="GY461" s="84"/>
      <c r="GZ461" s="84"/>
      <c r="HA461" s="84"/>
      <c r="HB461" s="84"/>
      <c r="HC461" s="84"/>
      <c r="HD461" s="84"/>
      <c r="HE461" s="84"/>
      <c r="HF461" s="84"/>
      <c r="HG461" s="84"/>
      <c r="HH461" s="84"/>
      <c r="HI461" s="84"/>
      <c r="HJ461" s="84"/>
      <c r="HK461" s="84"/>
      <c r="HL461" s="84"/>
      <c r="HM461" s="84"/>
      <c r="HN461" s="84"/>
      <c r="HO461" s="84"/>
      <c r="HP461" s="84"/>
      <c r="HQ461" s="84"/>
      <c r="HR461" s="84"/>
      <c r="HS461" s="84"/>
      <c r="HT461" s="84"/>
      <c r="HU461" s="84"/>
      <c r="HV461" s="84"/>
      <c r="HW461" s="84"/>
    </row>
    <row r="462" spans="1:231" x14ac:dyDescent="0.2">
      <c r="A462" s="85"/>
      <c r="B462" s="83"/>
      <c r="C462" s="84"/>
      <c r="D462" s="84"/>
      <c r="E462" s="84"/>
      <c r="F462" s="84"/>
      <c r="G462" s="84"/>
      <c r="H462" s="84"/>
      <c r="I462" s="84"/>
      <c r="J462" s="84"/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  <c r="V462" s="84"/>
      <c r="W462" s="84"/>
      <c r="X462" s="84"/>
      <c r="Y462" s="84"/>
      <c r="Z462" s="84"/>
      <c r="AA462" s="84"/>
      <c r="AB462" s="84"/>
      <c r="AC462" s="84"/>
      <c r="AD462" s="84"/>
      <c r="AE462" s="84"/>
      <c r="AF462" s="84"/>
      <c r="AG462" s="84"/>
      <c r="AH462" s="84"/>
      <c r="AI462" s="84"/>
      <c r="AJ462" s="84"/>
      <c r="AK462" s="84"/>
      <c r="AL462" s="84"/>
      <c r="AM462" s="84"/>
      <c r="AN462" s="84"/>
      <c r="AO462" s="84"/>
      <c r="AP462" s="84"/>
      <c r="AQ462" s="84"/>
      <c r="AR462" s="84"/>
      <c r="AS462" s="84"/>
      <c r="AT462" s="84"/>
      <c r="AU462" s="84"/>
      <c r="AV462" s="84"/>
      <c r="AW462" s="84"/>
      <c r="AX462" s="84"/>
      <c r="AY462" s="84"/>
      <c r="AZ462" s="84"/>
      <c r="BA462" s="84"/>
      <c r="BB462" s="84"/>
      <c r="BC462" s="84"/>
      <c r="BD462" s="84"/>
      <c r="BE462" s="84"/>
      <c r="BF462" s="84"/>
      <c r="BG462" s="84"/>
      <c r="BH462" s="84"/>
      <c r="BI462" s="84"/>
      <c r="BJ462" s="84"/>
      <c r="BK462" s="84"/>
      <c r="BL462" s="84"/>
      <c r="BM462" s="84"/>
      <c r="BN462" s="84"/>
      <c r="BO462" s="84"/>
      <c r="BP462" s="84"/>
      <c r="BQ462" s="84"/>
      <c r="BR462" s="84"/>
      <c r="BS462" s="84"/>
      <c r="BT462" s="84"/>
      <c r="BU462" s="84"/>
      <c r="BV462" s="84"/>
      <c r="BW462" s="84"/>
      <c r="BX462" s="84"/>
      <c r="BY462" s="84"/>
      <c r="BZ462" s="84"/>
      <c r="CA462" s="84"/>
      <c r="CB462" s="84"/>
      <c r="CC462" s="84"/>
      <c r="CD462" s="84"/>
      <c r="CE462" s="84"/>
      <c r="CF462" s="84"/>
      <c r="CG462" s="84"/>
      <c r="CH462" s="84"/>
      <c r="CI462" s="84"/>
      <c r="CJ462" s="84"/>
      <c r="CK462" s="84"/>
      <c r="CL462" s="84"/>
      <c r="CM462" s="84"/>
      <c r="CN462" s="84"/>
      <c r="CO462" s="84"/>
      <c r="CP462" s="84"/>
      <c r="CQ462" s="84"/>
      <c r="CR462" s="84"/>
      <c r="CS462" s="84"/>
      <c r="CT462" s="84"/>
      <c r="CU462" s="84"/>
      <c r="CV462" s="84"/>
      <c r="CW462" s="84"/>
      <c r="CX462" s="84"/>
      <c r="CY462" s="84"/>
      <c r="CZ462" s="84"/>
      <c r="DA462" s="84"/>
      <c r="DB462" s="84"/>
      <c r="DC462" s="84"/>
      <c r="DD462" s="84"/>
      <c r="DE462" s="84"/>
      <c r="DF462" s="84"/>
      <c r="DG462" s="84"/>
      <c r="DH462" s="84"/>
      <c r="DI462" s="84"/>
      <c r="DJ462" s="84"/>
      <c r="DK462" s="84"/>
      <c r="DL462" s="84"/>
      <c r="DM462" s="84"/>
      <c r="DN462" s="84"/>
      <c r="DO462" s="84"/>
      <c r="DP462" s="84"/>
      <c r="DQ462" s="84"/>
      <c r="DR462" s="84"/>
      <c r="DS462" s="84"/>
      <c r="DT462" s="84"/>
      <c r="DU462" s="84"/>
      <c r="DV462" s="84"/>
      <c r="DW462" s="84"/>
      <c r="DX462" s="84"/>
      <c r="DY462" s="84"/>
      <c r="DZ462" s="84"/>
      <c r="EA462" s="84"/>
      <c r="EB462" s="84"/>
      <c r="EC462" s="84"/>
      <c r="ED462" s="84"/>
      <c r="EE462" s="84"/>
      <c r="EF462" s="84"/>
      <c r="EG462" s="84"/>
      <c r="EH462" s="84"/>
      <c r="EI462" s="84"/>
      <c r="EJ462" s="84"/>
      <c r="EK462" s="84"/>
      <c r="EL462" s="84"/>
      <c r="EM462" s="84"/>
      <c r="EN462" s="84"/>
      <c r="EO462" s="84"/>
      <c r="EP462" s="84"/>
      <c r="EQ462" s="84"/>
      <c r="ER462" s="84"/>
      <c r="ES462" s="84"/>
      <c r="ET462" s="84"/>
      <c r="EU462" s="84"/>
      <c r="EV462" s="84"/>
      <c r="EW462" s="84"/>
      <c r="EX462" s="84"/>
      <c r="EY462" s="84"/>
      <c r="EZ462" s="84"/>
      <c r="FA462" s="84"/>
      <c r="FB462" s="84"/>
      <c r="FC462" s="84"/>
      <c r="FD462" s="84"/>
      <c r="FE462" s="84"/>
      <c r="FF462" s="84"/>
      <c r="FG462" s="84"/>
      <c r="FH462" s="84"/>
      <c r="FI462" s="84"/>
      <c r="FJ462" s="84"/>
      <c r="FK462" s="84"/>
      <c r="FL462" s="84"/>
      <c r="FM462" s="84"/>
      <c r="FN462" s="84"/>
      <c r="FO462" s="84"/>
      <c r="FP462" s="84"/>
      <c r="FQ462" s="84"/>
      <c r="FR462" s="84"/>
      <c r="FS462" s="84"/>
      <c r="FT462" s="84"/>
      <c r="FU462" s="84"/>
      <c r="FV462" s="84"/>
      <c r="FW462" s="84"/>
      <c r="FX462" s="84"/>
      <c r="FY462" s="84"/>
      <c r="FZ462" s="84"/>
      <c r="GA462" s="84"/>
      <c r="GB462" s="84"/>
      <c r="GC462" s="84"/>
      <c r="GD462" s="84"/>
      <c r="GE462" s="84"/>
      <c r="GF462" s="84"/>
      <c r="GG462" s="84"/>
      <c r="GH462" s="84"/>
      <c r="GI462" s="84"/>
      <c r="GJ462" s="84"/>
      <c r="GK462" s="84"/>
      <c r="GL462" s="84"/>
      <c r="GM462" s="84"/>
      <c r="GN462" s="84"/>
      <c r="GO462" s="84"/>
      <c r="GP462" s="84"/>
      <c r="GQ462" s="84"/>
      <c r="GR462" s="84"/>
      <c r="GS462" s="84"/>
      <c r="GT462" s="84"/>
      <c r="GU462" s="84"/>
      <c r="GV462" s="84"/>
      <c r="GW462" s="84"/>
      <c r="GX462" s="84"/>
      <c r="GY462" s="84"/>
      <c r="GZ462" s="84"/>
      <c r="HA462" s="84"/>
      <c r="HB462" s="84"/>
      <c r="HC462" s="84"/>
      <c r="HD462" s="84"/>
      <c r="HE462" s="84"/>
      <c r="HF462" s="84"/>
      <c r="HG462" s="84"/>
      <c r="HH462" s="84"/>
      <c r="HI462" s="84"/>
      <c r="HJ462" s="84"/>
      <c r="HK462" s="84"/>
      <c r="HL462" s="84"/>
      <c r="HM462" s="84"/>
      <c r="HN462" s="84"/>
      <c r="HO462" s="84"/>
      <c r="HP462" s="84"/>
      <c r="HQ462" s="84"/>
      <c r="HR462" s="84"/>
      <c r="HS462" s="84"/>
      <c r="HT462" s="84"/>
      <c r="HU462" s="84"/>
      <c r="HV462" s="84"/>
      <c r="HW462" s="84"/>
    </row>
    <row r="463" spans="1:231" x14ac:dyDescent="0.2">
      <c r="A463" s="85"/>
      <c r="B463" s="83"/>
      <c r="C463" s="84"/>
      <c r="D463" s="84"/>
      <c r="E463" s="84"/>
      <c r="F463" s="84"/>
      <c r="G463" s="84"/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4"/>
      <c r="V463" s="84"/>
      <c r="W463" s="84"/>
      <c r="X463" s="84"/>
      <c r="Y463" s="84"/>
      <c r="Z463" s="84"/>
      <c r="AA463" s="84"/>
      <c r="AB463" s="84"/>
      <c r="AC463" s="84"/>
      <c r="AD463" s="84"/>
      <c r="AE463" s="84"/>
      <c r="AF463" s="84"/>
      <c r="AG463" s="84"/>
      <c r="AH463" s="84"/>
      <c r="AI463" s="84"/>
      <c r="AJ463" s="84"/>
      <c r="AK463" s="84"/>
      <c r="AL463" s="84"/>
      <c r="AM463" s="84"/>
      <c r="AN463" s="84"/>
      <c r="AO463" s="84"/>
      <c r="AP463" s="84"/>
      <c r="AQ463" s="84"/>
      <c r="AR463" s="84"/>
      <c r="AS463" s="84"/>
      <c r="AT463" s="84"/>
      <c r="AU463" s="84"/>
      <c r="AV463" s="84"/>
      <c r="AW463" s="84"/>
      <c r="AX463" s="84"/>
      <c r="AY463" s="84"/>
      <c r="AZ463" s="84"/>
      <c r="BA463" s="84"/>
      <c r="BB463" s="84"/>
      <c r="BC463" s="84"/>
      <c r="BD463" s="84"/>
      <c r="BE463" s="84"/>
      <c r="BF463" s="84"/>
      <c r="BG463" s="84"/>
      <c r="BH463" s="84"/>
      <c r="BI463" s="84"/>
      <c r="BJ463" s="84"/>
      <c r="BK463" s="84"/>
      <c r="BL463" s="84"/>
      <c r="BM463" s="84"/>
      <c r="BN463" s="84"/>
      <c r="BO463" s="84"/>
      <c r="BP463" s="84"/>
      <c r="BQ463" s="84"/>
      <c r="BR463" s="84"/>
      <c r="BS463" s="84"/>
      <c r="BT463" s="84"/>
      <c r="BU463" s="84"/>
      <c r="BV463" s="84"/>
      <c r="BW463" s="84"/>
      <c r="BX463" s="84"/>
      <c r="BY463" s="84"/>
      <c r="BZ463" s="84"/>
      <c r="CA463" s="84"/>
      <c r="CB463" s="84"/>
      <c r="CC463" s="84"/>
      <c r="CD463" s="84"/>
      <c r="CE463" s="84"/>
      <c r="CF463" s="84"/>
      <c r="CG463" s="84"/>
      <c r="CH463" s="84"/>
      <c r="CI463" s="84"/>
      <c r="CJ463" s="84"/>
      <c r="CK463" s="84"/>
      <c r="CL463" s="84"/>
      <c r="CM463" s="84"/>
      <c r="CN463" s="84"/>
      <c r="CO463" s="84"/>
      <c r="CP463" s="84"/>
      <c r="CQ463" s="84"/>
      <c r="CR463" s="84"/>
      <c r="CS463" s="84"/>
      <c r="CT463" s="84"/>
      <c r="CU463" s="84"/>
      <c r="CV463" s="84"/>
      <c r="CW463" s="84"/>
      <c r="CX463" s="84"/>
      <c r="CY463" s="84"/>
      <c r="CZ463" s="84"/>
      <c r="DA463" s="84"/>
      <c r="DB463" s="84"/>
      <c r="DC463" s="84"/>
      <c r="DD463" s="84"/>
      <c r="DE463" s="84"/>
      <c r="DF463" s="84"/>
      <c r="DG463" s="84"/>
      <c r="DH463" s="84"/>
      <c r="DI463" s="84"/>
      <c r="DJ463" s="84"/>
      <c r="DK463" s="84"/>
      <c r="DL463" s="84"/>
      <c r="DM463" s="84"/>
      <c r="DN463" s="84"/>
      <c r="DO463" s="84"/>
      <c r="DP463" s="84"/>
      <c r="DQ463" s="84"/>
      <c r="DR463" s="84"/>
      <c r="DS463" s="84"/>
      <c r="DT463" s="84"/>
      <c r="DU463" s="84"/>
      <c r="DV463" s="84"/>
      <c r="DW463" s="84"/>
      <c r="DX463" s="84"/>
      <c r="DY463" s="84"/>
      <c r="DZ463" s="84"/>
      <c r="EA463" s="84"/>
      <c r="EB463" s="84"/>
      <c r="EC463" s="84"/>
      <c r="ED463" s="84"/>
      <c r="EE463" s="84"/>
      <c r="EF463" s="84"/>
      <c r="EG463" s="84"/>
      <c r="EH463" s="84"/>
      <c r="EI463" s="84"/>
      <c r="EJ463" s="84"/>
      <c r="EK463" s="84"/>
      <c r="EL463" s="84"/>
      <c r="EM463" s="84"/>
      <c r="EN463" s="84"/>
      <c r="EO463" s="84"/>
      <c r="EP463" s="84"/>
      <c r="EQ463" s="84"/>
      <c r="ER463" s="84"/>
      <c r="ES463" s="84"/>
      <c r="ET463" s="84"/>
      <c r="EU463" s="84"/>
      <c r="EV463" s="84"/>
      <c r="EW463" s="84"/>
      <c r="EX463" s="84"/>
      <c r="EY463" s="84"/>
      <c r="EZ463" s="84"/>
      <c r="FA463" s="84"/>
      <c r="FB463" s="84"/>
      <c r="FC463" s="84"/>
      <c r="FD463" s="84"/>
      <c r="FE463" s="84"/>
      <c r="FF463" s="84"/>
      <c r="FG463" s="84"/>
      <c r="FH463" s="84"/>
      <c r="FI463" s="84"/>
      <c r="FJ463" s="84"/>
      <c r="FK463" s="84"/>
      <c r="FL463" s="84"/>
      <c r="FM463" s="84"/>
      <c r="FN463" s="84"/>
      <c r="FO463" s="84"/>
      <c r="FP463" s="84"/>
      <c r="FQ463" s="84"/>
      <c r="FR463" s="84"/>
      <c r="FS463" s="84"/>
      <c r="FT463" s="84"/>
      <c r="FU463" s="84"/>
      <c r="FV463" s="84"/>
      <c r="FW463" s="84"/>
      <c r="FX463" s="84"/>
      <c r="FY463" s="84"/>
      <c r="FZ463" s="84"/>
      <c r="GA463" s="84"/>
      <c r="GB463" s="84"/>
      <c r="GC463" s="84"/>
      <c r="GD463" s="84"/>
      <c r="GE463" s="84"/>
      <c r="GF463" s="84"/>
      <c r="GG463" s="84"/>
      <c r="GH463" s="84"/>
      <c r="GI463" s="84"/>
      <c r="GJ463" s="84"/>
      <c r="GK463" s="84"/>
      <c r="GL463" s="84"/>
      <c r="GM463" s="84"/>
      <c r="GN463" s="84"/>
      <c r="GO463" s="84"/>
      <c r="GP463" s="84"/>
      <c r="GQ463" s="84"/>
      <c r="GR463" s="84"/>
      <c r="GS463" s="84"/>
      <c r="GT463" s="84"/>
      <c r="GU463" s="84"/>
      <c r="GV463" s="84"/>
      <c r="GW463" s="84"/>
      <c r="GX463" s="84"/>
      <c r="GY463" s="84"/>
      <c r="GZ463" s="84"/>
      <c r="HA463" s="84"/>
      <c r="HB463" s="84"/>
      <c r="HC463" s="84"/>
      <c r="HD463" s="84"/>
      <c r="HE463" s="84"/>
      <c r="HF463" s="84"/>
      <c r="HG463" s="84"/>
      <c r="HH463" s="84"/>
      <c r="HI463" s="84"/>
      <c r="HJ463" s="84"/>
      <c r="HK463" s="84"/>
      <c r="HL463" s="84"/>
      <c r="HM463" s="84"/>
      <c r="HN463" s="84"/>
      <c r="HO463" s="84"/>
      <c r="HP463" s="84"/>
      <c r="HQ463" s="84"/>
      <c r="HR463" s="84"/>
      <c r="HS463" s="84"/>
      <c r="HT463" s="84"/>
      <c r="HU463" s="84"/>
      <c r="HV463" s="84"/>
      <c r="HW463" s="84"/>
    </row>
    <row r="464" spans="1:231" x14ac:dyDescent="0.2">
      <c r="A464" s="85"/>
      <c r="B464" s="83"/>
      <c r="C464" s="84"/>
      <c r="D464" s="84"/>
      <c r="E464" s="84"/>
      <c r="F464" s="84"/>
      <c r="G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  <c r="S464" s="84"/>
      <c r="T464" s="84"/>
      <c r="U464" s="84"/>
      <c r="V464" s="84"/>
      <c r="W464" s="84"/>
      <c r="X464" s="84"/>
      <c r="Y464" s="84"/>
      <c r="Z464" s="84"/>
      <c r="AA464" s="84"/>
      <c r="AB464" s="84"/>
      <c r="AC464" s="84"/>
      <c r="AD464" s="84"/>
      <c r="AE464" s="84"/>
      <c r="AF464" s="84"/>
      <c r="AG464" s="84"/>
      <c r="AH464" s="84"/>
      <c r="AI464" s="84"/>
      <c r="AJ464" s="84"/>
      <c r="AK464" s="84"/>
      <c r="AL464" s="84"/>
      <c r="AM464" s="84"/>
      <c r="AN464" s="84"/>
      <c r="AO464" s="84"/>
      <c r="AP464" s="84"/>
      <c r="AQ464" s="84"/>
      <c r="AR464" s="84"/>
      <c r="AS464" s="84"/>
      <c r="AT464" s="84"/>
      <c r="AU464" s="84"/>
      <c r="AV464" s="84"/>
      <c r="AW464" s="84"/>
      <c r="AX464" s="84"/>
      <c r="AY464" s="84"/>
      <c r="AZ464" s="84"/>
      <c r="BA464" s="84"/>
      <c r="BB464" s="84"/>
      <c r="BC464" s="84"/>
      <c r="BD464" s="84"/>
      <c r="BE464" s="84"/>
      <c r="BF464" s="84"/>
      <c r="BG464" s="84"/>
      <c r="BH464" s="84"/>
      <c r="BI464" s="84"/>
      <c r="BJ464" s="84"/>
      <c r="BK464" s="84"/>
      <c r="BL464" s="84"/>
      <c r="BM464" s="84"/>
      <c r="BN464" s="84"/>
      <c r="BO464" s="84"/>
      <c r="BP464" s="84"/>
      <c r="BQ464" s="84"/>
      <c r="BR464" s="84"/>
      <c r="BS464" s="84"/>
      <c r="BT464" s="84"/>
      <c r="BU464" s="84"/>
      <c r="BV464" s="84"/>
      <c r="BW464" s="84"/>
      <c r="BX464" s="84"/>
      <c r="BY464" s="84"/>
      <c r="BZ464" s="84"/>
      <c r="CA464" s="84"/>
      <c r="CB464" s="84"/>
      <c r="CC464" s="84"/>
      <c r="CD464" s="84"/>
      <c r="CE464" s="84"/>
      <c r="CF464" s="84"/>
      <c r="CG464" s="84"/>
      <c r="CH464" s="84"/>
      <c r="CI464" s="84"/>
      <c r="CJ464" s="84"/>
      <c r="CK464" s="84"/>
      <c r="CL464" s="84"/>
      <c r="CM464" s="84"/>
      <c r="CN464" s="84"/>
      <c r="CO464" s="84"/>
      <c r="CP464" s="84"/>
      <c r="CQ464" s="84"/>
      <c r="CR464" s="84"/>
      <c r="CS464" s="84"/>
      <c r="CT464" s="84"/>
      <c r="CU464" s="84"/>
      <c r="CV464" s="84"/>
      <c r="CW464" s="84"/>
      <c r="CX464" s="84"/>
      <c r="CY464" s="84"/>
      <c r="CZ464" s="84"/>
      <c r="DA464" s="84"/>
      <c r="DB464" s="84"/>
      <c r="DC464" s="84"/>
      <c r="DD464" s="84"/>
      <c r="DE464" s="84"/>
      <c r="DF464" s="84"/>
      <c r="DG464" s="84"/>
      <c r="DH464" s="84"/>
      <c r="DI464" s="84"/>
      <c r="DJ464" s="84"/>
      <c r="DK464" s="84"/>
      <c r="DL464" s="84"/>
      <c r="DM464" s="84"/>
      <c r="DN464" s="84"/>
      <c r="DO464" s="84"/>
      <c r="DP464" s="84"/>
      <c r="DQ464" s="84"/>
      <c r="DR464" s="84"/>
      <c r="DS464" s="84"/>
      <c r="DT464" s="84"/>
      <c r="DU464" s="84"/>
      <c r="DV464" s="84"/>
      <c r="DW464" s="84"/>
      <c r="DX464" s="84"/>
      <c r="DY464" s="84"/>
      <c r="DZ464" s="84"/>
      <c r="EA464" s="84"/>
      <c r="EB464" s="84"/>
      <c r="EC464" s="84"/>
      <c r="ED464" s="84"/>
      <c r="EE464" s="84"/>
      <c r="EF464" s="84"/>
      <c r="EG464" s="84"/>
      <c r="EH464" s="84"/>
      <c r="EI464" s="84"/>
      <c r="EJ464" s="84"/>
      <c r="EK464" s="84"/>
      <c r="EL464" s="84"/>
      <c r="EM464" s="84"/>
      <c r="EN464" s="84"/>
      <c r="EO464" s="84"/>
      <c r="EP464" s="84"/>
      <c r="EQ464" s="84"/>
      <c r="ER464" s="84"/>
      <c r="ES464" s="84"/>
      <c r="ET464" s="84"/>
      <c r="EU464" s="84"/>
      <c r="EV464" s="84"/>
      <c r="EW464" s="84"/>
      <c r="EX464" s="84"/>
      <c r="EY464" s="84"/>
      <c r="EZ464" s="84"/>
      <c r="FA464" s="84"/>
      <c r="FB464" s="84"/>
      <c r="FC464" s="84"/>
      <c r="FD464" s="84"/>
      <c r="FE464" s="84"/>
      <c r="FF464" s="84"/>
      <c r="FG464" s="84"/>
      <c r="FH464" s="84"/>
      <c r="FI464" s="84"/>
      <c r="FJ464" s="84"/>
      <c r="FK464" s="84"/>
      <c r="FL464" s="84"/>
      <c r="FM464" s="84"/>
      <c r="FN464" s="84"/>
      <c r="FO464" s="84"/>
      <c r="FP464" s="84"/>
      <c r="FQ464" s="84"/>
      <c r="FR464" s="84"/>
      <c r="FS464" s="84"/>
      <c r="FT464" s="84"/>
      <c r="FU464" s="84"/>
      <c r="FV464" s="84"/>
      <c r="FW464" s="84"/>
      <c r="FX464" s="84"/>
      <c r="FY464" s="84"/>
      <c r="FZ464" s="84"/>
      <c r="GA464" s="84"/>
      <c r="GB464" s="84"/>
      <c r="GC464" s="84"/>
      <c r="GD464" s="84"/>
      <c r="GE464" s="84"/>
      <c r="GF464" s="84"/>
      <c r="GG464" s="84"/>
      <c r="GH464" s="84"/>
      <c r="GI464" s="84"/>
      <c r="GJ464" s="84"/>
      <c r="GK464" s="84"/>
      <c r="GL464" s="84"/>
      <c r="GM464" s="84"/>
      <c r="GN464" s="84"/>
      <c r="GO464" s="84"/>
      <c r="GP464" s="84"/>
      <c r="GQ464" s="84"/>
      <c r="GR464" s="84"/>
      <c r="GS464" s="84"/>
      <c r="GT464" s="84"/>
      <c r="GU464" s="84"/>
      <c r="GV464" s="84"/>
      <c r="GW464" s="84"/>
      <c r="GX464" s="84"/>
      <c r="GY464" s="84"/>
      <c r="GZ464" s="84"/>
      <c r="HA464" s="84"/>
      <c r="HB464" s="84"/>
      <c r="HC464" s="84"/>
      <c r="HD464" s="84"/>
      <c r="HE464" s="84"/>
      <c r="HF464" s="84"/>
      <c r="HG464" s="84"/>
      <c r="HH464" s="84"/>
      <c r="HI464" s="84"/>
      <c r="HJ464" s="84"/>
      <c r="HK464" s="84"/>
      <c r="HL464" s="84"/>
      <c r="HM464" s="84"/>
      <c r="HN464" s="84"/>
      <c r="HO464" s="84"/>
      <c r="HP464" s="84"/>
      <c r="HQ464" s="84"/>
      <c r="HR464" s="84"/>
      <c r="HS464" s="84"/>
      <c r="HT464" s="84"/>
      <c r="HU464" s="84"/>
      <c r="HV464" s="84"/>
      <c r="HW464" s="84"/>
    </row>
    <row r="465" spans="1:231" x14ac:dyDescent="0.2">
      <c r="A465" s="85"/>
      <c r="B465" s="83"/>
      <c r="C465" s="84"/>
      <c r="D465" s="84"/>
      <c r="E465" s="84"/>
      <c r="F465" s="84"/>
      <c r="G465" s="84"/>
      <c r="H465" s="84"/>
      <c r="I465" s="84"/>
      <c r="J465" s="84"/>
      <c r="K465" s="84"/>
      <c r="L465" s="84"/>
      <c r="M465" s="84"/>
      <c r="N465" s="84"/>
      <c r="O465" s="84"/>
      <c r="P465" s="84"/>
      <c r="Q465" s="84"/>
      <c r="R465" s="84"/>
      <c r="S465" s="84"/>
      <c r="T465" s="84"/>
      <c r="U465" s="84"/>
      <c r="V465" s="84"/>
      <c r="W465" s="84"/>
      <c r="X465" s="84"/>
      <c r="Y465" s="84"/>
      <c r="Z465" s="84"/>
      <c r="AA465" s="84"/>
      <c r="AB465" s="84"/>
      <c r="AC465" s="84"/>
      <c r="AD465" s="84"/>
      <c r="AE465" s="84"/>
      <c r="AF465" s="84"/>
      <c r="AG465" s="84"/>
      <c r="AH465" s="84"/>
      <c r="AI465" s="84"/>
      <c r="AJ465" s="84"/>
      <c r="AK465" s="84"/>
      <c r="AL465" s="84"/>
      <c r="AM465" s="84"/>
      <c r="AN465" s="84"/>
      <c r="AO465" s="84"/>
      <c r="AP465" s="84"/>
      <c r="AQ465" s="84"/>
      <c r="AR465" s="84"/>
      <c r="AS465" s="84"/>
      <c r="AT465" s="84"/>
      <c r="AU465" s="84"/>
      <c r="AV465" s="84"/>
      <c r="AW465" s="84"/>
      <c r="AX465" s="84"/>
      <c r="AY465" s="84"/>
      <c r="AZ465" s="84"/>
      <c r="BA465" s="84"/>
      <c r="BB465" s="84"/>
      <c r="BC465" s="84"/>
      <c r="BD465" s="84"/>
      <c r="BE465" s="84"/>
      <c r="BF465" s="84"/>
      <c r="BG465" s="84"/>
      <c r="BH465" s="84"/>
      <c r="BI465" s="84"/>
      <c r="BJ465" s="84"/>
      <c r="BK465" s="84"/>
      <c r="BL465" s="84"/>
      <c r="BM465" s="84"/>
      <c r="BN465" s="84"/>
      <c r="BO465" s="84"/>
      <c r="BP465" s="84"/>
      <c r="BQ465" s="84"/>
      <c r="BR465" s="84"/>
      <c r="BS465" s="84"/>
      <c r="BT465" s="84"/>
      <c r="BU465" s="84"/>
      <c r="BV465" s="84"/>
      <c r="BW465" s="84"/>
      <c r="BX465" s="84"/>
      <c r="BY465" s="84"/>
      <c r="BZ465" s="84"/>
      <c r="CA465" s="84"/>
      <c r="CB465" s="84"/>
      <c r="CC465" s="84"/>
      <c r="CD465" s="84"/>
      <c r="CE465" s="84"/>
      <c r="CF465" s="84"/>
      <c r="CG465" s="84"/>
      <c r="CH465" s="84"/>
      <c r="CI465" s="84"/>
      <c r="CJ465" s="84"/>
      <c r="CK465" s="84"/>
      <c r="CL465" s="84"/>
      <c r="CM465" s="84"/>
      <c r="CN465" s="84"/>
      <c r="CO465" s="84"/>
      <c r="CP465" s="84"/>
      <c r="CQ465" s="84"/>
      <c r="CR465" s="84"/>
      <c r="CS465" s="84"/>
      <c r="CT465" s="84"/>
      <c r="CU465" s="84"/>
      <c r="CV465" s="84"/>
      <c r="CW465" s="84"/>
      <c r="CX465" s="84"/>
      <c r="CY465" s="84"/>
      <c r="CZ465" s="84"/>
      <c r="DA465" s="84"/>
      <c r="DB465" s="84"/>
      <c r="DC465" s="84"/>
      <c r="DD465" s="84"/>
      <c r="DE465" s="84"/>
      <c r="DF465" s="84"/>
      <c r="DG465" s="84"/>
      <c r="DH465" s="84"/>
      <c r="DI465" s="84"/>
      <c r="DJ465" s="84"/>
      <c r="DK465" s="84"/>
      <c r="DL465" s="84"/>
      <c r="DM465" s="84"/>
      <c r="DN465" s="84"/>
      <c r="DO465" s="84"/>
      <c r="DP465" s="84"/>
      <c r="DQ465" s="84"/>
      <c r="DR465" s="84"/>
      <c r="DS465" s="84"/>
      <c r="DT465" s="84"/>
      <c r="DU465" s="84"/>
      <c r="DV465" s="84"/>
      <c r="DW465" s="84"/>
      <c r="DX465" s="84"/>
      <c r="DY465" s="84"/>
      <c r="DZ465" s="84"/>
      <c r="EA465" s="84"/>
      <c r="EB465" s="84"/>
      <c r="EC465" s="84"/>
      <c r="ED465" s="84"/>
      <c r="EE465" s="84"/>
      <c r="EF465" s="84"/>
      <c r="EG465" s="84"/>
      <c r="EH465" s="84"/>
      <c r="EI465" s="84"/>
      <c r="EJ465" s="84"/>
      <c r="EK465" s="84"/>
      <c r="EL465" s="84"/>
      <c r="EM465" s="84"/>
      <c r="EN465" s="84"/>
      <c r="EO465" s="84"/>
      <c r="EP465" s="84"/>
      <c r="EQ465" s="84"/>
      <c r="ER465" s="84"/>
      <c r="ES465" s="84"/>
      <c r="ET465" s="84"/>
      <c r="EU465" s="84"/>
      <c r="EV465" s="84"/>
      <c r="EW465" s="84"/>
      <c r="EX465" s="84"/>
      <c r="EY465" s="84"/>
      <c r="EZ465" s="84"/>
      <c r="FA465" s="84"/>
      <c r="FB465" s="84"/>
      <c r="FC465" s="84"/>
      <c r="FD465" s="84"/>
      <c r="FE465" s="84"/>
      <c r="FF465" s="84"/>
      <c r="FG465" s="84"/>
      <c r="FH465" s="84"/>
      <c r="FI465" s="84"/>
      <c r="FJ465" s="84"/>
      <c r="FK465" s="84"/>
      <c r="FL465" s="84"/>
      <c r="FM465" s="84"/>
      <c r="FN465" s="84"/>
      <c r="FO465" s="84"/>
      <c r="FP465" s="84"/>
      <c r="FQ465" s="84"/>
      <c r="FR465" s="84"/>
      <c r="FS465" s="84"/>
      <c r="FT465" s="84"/>
      <c r="FU465" s="84"/>
      <c r="FV465" s="84"/>
      <c r="FW465" s="84"/>
      <c r="FX465" s="84"/>
      <c r="FY465" s="84"/>
      <c r="FZ465" s="84"/>
      <c r="GA465" s="84"/>
      <c r="GB465" s="84"/>
      <c r="GC465" s="84"/>
      <c r="GD465" s="84"/>
      <c r="GE465" s="84"/>
      <c r="GF465" s="84"/>
      <c r="GG465" s="84"/>
      <c r="GH465" s="84"/>
      <c r="GI465" s="84"/>
      <c r="GJ465" s="84"/>
      <c r="GK465" s="84"/>
      <c r="GL465" s="84"/>
      <c r="GM465" s="84"/>
      <c r="GN465" s="84"/>
      <c r="GO465" s="84"/>
      <c r="GP465" s="84"/>
      <c r="GQ465" s="84"/>
      <c r="GR465" s="84"/>
      <c r="GS465" s="84"/>
      <c r="GT465" s="84"/>
      <c r="GU465" s="84"/>
      <c r="GV465" s="84"/>
      <c r="GW465" s="84"/>
      <c r="GX465" s="84"/>
      <c r="GY465" s="84"/>
      <c r="GZ465" s="84"/>
      <c r="HA465" s="84"/>
      <c r="HB465" s="84"/>
      <c r="HC465" s="84"/>
      <c r="HD465" s="84"/>
      <c r="HE465" s="84"/>
      <c r="HF465" s="84"/>
      <c r="HG465" s="84"/>
      <c r="HH465" s="84"/>
      <c r="HI465" s="84"/>
      <c r="HJ465" s="84"/>
      <c r="HK465" s="84"/>
      <c r="HL465" s="84"/>
      <c r="HM465" s="84"/>
      <c r="HN465" s="84"/>
      <c r="HO465" s="84"/>
      <c r="HP465" s="84"/>
      <c r="HQ465" s="84"/>
      <c r="HR465" s="84"/>
      <c r="HS465" s="84"/>
      <c r="HT465" s="84"/>
      <c r="HU465" s="84"/>
      <c r="HV465" s="84"/>
      <c r="HW465" s="84"/>
    </row>
    <row r="466" spans="1:231" x14ac:dyDescent="0.2">
      <c r="A466" s="85"/>
      <c r="B466" s="83"/>
      <c r="C466" s="84"/>
      <c r="D466" s="84"/>
      <c r="E466" s="84"/>
      <c r="F466" s="84"/>
      <c r="G466" s="84"/>
      <c r="H466" s="84"/>
      <c r="I466" s="84"/>
      <c r="J466" s="84"/>
      <c r="K466" s="84"/>
      <c r="L466" s="84"/>
      <c r="M466" s="84"/>
      <c r="N466" s="84"/>
      <c r="O466" s="84"/>
      <c r="P466" s="84"/>
      <c r="Q466" s="84"/>
      <c r="R466" s="84"/>
      <c r="S466" s="84"/>
      <c r="T466" s="84"/>
      <c r="U466" s="84"/>
      <c r="V466" s="84"/>
      <c r="W466" s="84"/>
      <c r="X466" s="84"/>
      <c r="Y466" s="84"/>
      <c r="Z466" s="84"/>
      <c r="AA466" s="84"/>
      <c r="AB466" s="84"/>
      <c r="AC466" s="84"/>
      <c r="AD466" s="84"/>
      <c r="AE466" s="84"/>
      <c r="AF466" s="84"/>
      <c r="AG466" s="84"/>
      <c r="AH466" s="84"/>
      <c r="AI466" s="84"/>
      <c r="AJ466" s="84"/>
      <c r="AK466" s="84"/>
      <c r="AL466" s="84"/>
      <c r="AM466" s="84"/>
      <c r="AN466" s="84"/>
      <c r="AO466" s="84"/>
      <c r="AP466" s="84"/>
      <c r="AQ466" s="84"/>
      <c r="AR466" s="84"/>
      <c r="AS466" s="84"/>
      <c r="AT466" s="84"/>
      <c r="AU466" s="84"/>
      <c r="AV466" s="84"/>
      <c r="AW466" s="84"/>
      <c r="AX466" s="84"/>
      <c r="AY466" s="84"/>
      <c r="AZ466" s="84"/>
      <c r="BA466" s="84"/>
      <c r="BB466" s="84"/>
      <c r="BC466" s="84"/>
      <c r="BD466" s="84"/>
      <c r="BE466" s="84"/>
      <c r="BF466" s="84"/>
      <c r="BG466" s="84"/>
      <c r="BH466" s="84"/>
      <c r="BI466" s="84"/>
      <c r="BJ466" s="84"/>
      <c r="BK466" s="84"/>
      <c r="BL466" s="84"/>
      <c r="BM466" s="84"/>
      <c r="BN466" s="84"/>
      <c r="BO466" s="84"/>
      <c r="BP466" s="84"/>
      <c r="BQ466" s="84"/>
      <c r="BR466" s="84"/>
      <c r="BS466" s="84"/>
      <c r="BT466" s="84"/>
      <c r="BU466" s="84"/>
      <c r="BV466" s="84"/>
      <c r="BW466" s="84"/>
      <c r="BX466" s="84"/>
      <c r="BY466" s="84"/>
      <c r="BZ466" s="84"/>
      <c r="CA466" s="84"/>
      <c r="CB466" s="84"/>
      <c r="CC466" s="84"/>
      <c r="CD466" s="84"/>
      <c r="CE466" s="84"/>
      <c r="CF466" s="84"/>
      <c r="CG466" s="84"/>
      <c r="CH466" s="84"/>
      <c r="CI466" s="84"/>
      <c r="CJ466" s="84"/>
      <c r="CK466" s="84"/>
      <c r="CL466" s="84"/>
      <c r="CM466" s="84"/>
      <c r="CN466" s="84"/>
      <c r="CO466" s="84"/>
      <c r="CP466" s="84"/>
      <c r="CQ466" s="84"/>
      <c r="CR466" s="84"/>
      <c r="CS466" s="84"/>
      <c r="CT466" s="84"/>
      <c r="CU466" s="84"/>
      <c r="CV466" s="84"/>
      <c r="CW466" s="84"/>
      <c r="CX466" s="84"/>
      <c r="CY466" s="84"/>
      <c r="CZ466" s="84"/>
      <c r="DA466" s="84"/>
      <c r="DB466" s="84"/>
      <c r="DC466" s="84"/>
      <c r="DD466" s="84"/>
      <c r="DE466" s="84"/>
      <c r="DF466" s="84"/>
      <c r="DG466" s="84"/>
      <c r="DH466" s="84"/>
      <c r="DI466" s="84"/>
      <c r="DJ466" s="84"/>
      <c r="DK466" s="84"/>
      <c r="DL466" s="84"/>
      <c r="DM466" s="84"/>
      <c r="DN466" s="84"/>
      <c r="DO466" s="84"/>
      <c r="DP466" s="84"/>
      <c r="DQ466" s="84"/>
      <c r="DR466" s="84"/>
      <c r="DS466" s="84"/>
      <c r="DT466" s="84"/>
      <c r="DU466" s="84"/>
      <c r="DV466" s="84"/>
      <c r="DW466" s="84"/>
      <c r="DX466" s="84"/>
      <c r="DY466" s="84"/>
      <c r="DZ466" s="84"/>
      <c r="EA466" s="84"/>
      <c r="EB466" s="84"/>
      <c r="EC466" s="84"/>
      <c r="ED466" s="84"/>
      <c r="EE466" s="84"/>
      <c r="EF466" s="84"/>
      <c r="EG466" s="84"/>
      <c r="EH466" s="84"/>
      <c r="EI466" s="84"/>
      <c r="EJ466" s="84"/>
      <c r="EK466" s="84"/>
      <c r="EL466" s="84"/>
      <c r="EM466" s="84"/>
      <c r="EN466" s="84"/>
      <c r="EO466" s="84"/>
      <c r="EP466" s="84"/>
      <c r="EQ466" s="84"/>
      <c r="ER466" s="84"/>
      <c r="ES466" s="84"/>
      <c r="ET466" s="84"/>
      <c r="EU466" s="84"/>
      <c r="EV466" s="84"/>
      <c r="EW466" s="84"/>
      <c r="EX466" s="84"/>
      <c r="EY466" s="84"/>
      <c r="EZ466" s="84"/>
      <c r="FA466" s="84"/>
      <c r="FB466" s="84"/>
      <c r="FC466" s="84"/>
      <c r="FD466" s="84"/>
      <c r="FE466" s="84"/>
      <c r="FF466" s="84"/>
      <c r="FG466" s="84"/>
      <c r="FH466" s="84"/>
      <c r="FI466" s="84"/>
      <c r="FJ466" s="84"/>
      <c r="FK466" s="84"/>
      <c r="FL466" s="84"/>
      <c r="FM466" s="84"/>
      <c r="FN466" s="84"/>
      <c r="FO466" s="84"/>
      <c r="FP466" s="84"/>
      <c r="FQ466" s="84"/>
      <c r="FR466" s="84"/>
      <c r="FS466" s="84"/>
      <c r="FT466" s="84"/>
      <c r="FU466" s="84"/>
      <c r="FV466" s="84"/>
      <c r="FW466" s="84"/>
      <c r="FX466" s="84"/>
      <c r="FY466" s="84"/>
      <c r="FZ466" s="84"/>
      <c r="GA466" s="84"/>
      <c r="GB466" s="84"/>
      <c r="GC466" s="84"/>
      <c r="GD466" s="84"/>
      <c r="GE466" s="84"/>
      <c r="GF466" s="84"/>
      <c r="GG466" s="84"/>
      <c r="GH466" s="84"/>
      <c r="GI466" s="84"/>
      <c r="GJ466" s="84"/>
      <c r="GK466" s="84"/>
      <c r="GL466" s="84"/>
      <c r="GM466" s="84"/>
      <c r="GN466" s="84"/>
      <c r="GO466" s="84"/>
      <c r="GP466" s="84"/>
      <c r="GQ466" s="84"/>
      <c r="GR466" s="84"/>
      <c r="GS466" s="84"/>
      <c r="GT466" s="84"/>
      <c r="GU466" s="84"/>
      <c r="GV466" s="84"/>
      <c r="GW466" s="84"/>
      <c r="GX466" s="84"/>
      <c r="GY466" s="84"/>
      <c r="GZ466" s="84"/>
      <c r="HA466" s="84"/>
      <c r="HB466" s="84"/>
      <c r="HC466" s="84"/>
      <c r="HD466" s="84"/>
      <c r="HE466" s="84"/>
      <c r="HF466" s="84"/>
      <c r="HG466" s="84"/>
      <c r="HH466" s="84"/>
      <c r="HI466" s="84"/>
      <c r="HJ466" s="84"/>
      <c r="HK466" s="84"/>
      <c r="HL466" s="84"/>
      <c r="HM466" s="84"/>
      <c r="HN466" s="84"/>
      <c r="HO466" s="84"/>
      <c r="HP466" s="84"/>
      <c r="HQ466" s="84"/>
      <c r="HR466" s="84"/>
      <c r="HS466" s="84"/>
      <c r="HT466" s="84"/>
      <c r="HU466" s="84"/>
      <c r="HV466" s="84"/>
      <c r="HW466" s="84"/>
    </row>
    <row r="467" spans="1:231" x14ac:dyDescent="0.2">
      <c r="A467" s="85"/>
      <c r="B467" s="83"/>
      <c r="C467" s="84"/>
      <c r="D467" s="84"/>
      <c r="E467" s="84"/>
      <c r="F467" s="84"/>
      <c r="G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  <c r="S467" s="84"/>
      <c r="T467" s="84"/>
      <c r="U467" s="84"/>
      <c r="V467" s="84"/>
      <c r="W467" s="84"/>
      <c r="X467" s="84"/>
      <c r="Y467" s="84"/>
      <c r="Z467" s="84"/>
      <c r="AA467" s="84"/>
      <c r="AB467" s="84"/>
      <c r="AC467" s="84"/>
      <c r="AD467" s="84"/>
      <c r="AE467" s="84"/>
      <c r="AF467" s="84"/>
      <c r="AG467" s="84"/>
      <c r="AH467" s="84"/>
      <c r="AI467" s="84"/>
      <c r="AJ467" s="84"/>
      <c r="AK467" s="84"/>
      <c r="AL467" s="84"/>
      <c r="AM467" s="84"/>
      <c r="AN467" s="84"/>
      <c r="AO467" s="84"/>
      <c r="AP467" s="84"/>
      <c r="AQ467" s="84"/>
      <c r="AR467" s="84"/>
      <c r="AS467" s="84"/>
      <c r="AT467" s="84"/>
      <c r="AU467" s="84"/>
      <c r="AV467" s="84"/>
      <c r="AW467" s="84"/>
      <c r="AX467" s="84"/>
      <c r="AY467" s="84"/>
      <c r="AZ467" s="84"/>
      <c r="BA467" s="84"/>
      <c r="BB467" s="84"/>
      <c r="BC467" s="84"/>
      <c r="BD467" s="84"/>
      <c r="BE467" s="84"/>
      <c r="BF467" s="84"/>
      <c r="BG467" s="84"/>
      <c r="BH467" s="84"/>
      <c r="BI467" s="84"/>
      <c r="BJ467" s="84"/>
      <c r="BK467" s="84"/>
      <c r="BL467" s="84"/>
      <c r="BM467" s="84"/>
      <c r="BN467" s="84"/>
      <c r="BO467" s="84"/>
      <c r="BP467" s="84"/>
      <c r="BQ467" s="84"/>
      <c r="BR467" s="84"/>
      <c r="BS467" s="84"/>
      <c r="BT467" s="84"/>
      <c r="BU467" s="84"/>
      <c r="BV467" s="84"/>
      <c r="BW467" s="84"/>
      <c r="BX467" s="84"/>
      <c r="BY467" s="84"/>
      <c r="BZ467" s="84"/>
      <c r="CA467" s="84"/>
      <c r="CB467" s="84"/>
      <c r="CC467" s="84"/>
      <c r="CD467" s="84"/>
      <c r="CE467" s="84"/>
      <c r="CF467" s="84"/>
      <c r="CG467" s="84"/>
      <c r="CH467" s="84"/>
      <c r="CI467" s="84"/>
      <c r="CJ467" s="84"/>
      <c r="CK467" s="84"/>
      <c r="CL467" s="84"/>
      <c r="CM467" s="84"/>
      <c r="CN467" s="84"/>
      <c r="CO467" s="84"/>
      <c r="CP467" s="84"/>
      <c r="CQ467" s="84"/>
      <c r="CR467" s="84"/>
      <c r="CS467" s="84"/>
      <c r="CT467" s="84"/>
      <c r="CU467" s="84"/>
      <c r="CV467" s="84"/>
      <c r="CW467" s="84"/>
      <c r="CX467" s="84"/>
      <c r="CY467" s="84"/>
      <c r="CZ467" s="84"/>
      <c r="DA467" s="84"/>
      <c r="DB467" s="84"/>
      <c r="DC467" s="84"/>
      <c r="DD467" s="84"/>
      <c r="DE467" s="84"/>
      <c r="DF467" s="84"/>
      <c r="DG467" s="84"/>
      <c r="DH467" s="84"/>
      <c r="DI467" s="84"/>
      <c r="DJ467" s="84"/>
      <c r="DK467" s="84"/>
      <c r="DL467" s="84"/>
      <c r="DM467" s="84"/>
      <c r="DN467" s="84"/>
      <c r="DO467" s="84"/>
      <c r="DP467" s="84"/>
      <c r="DQ467" s="84"/>
      <c r="DR467" s="84"/>
      <c r="DS467" s="84"/>
      <c r="DT467" s="84"/>
      <c r="DU467" s="84"/>
      <c r="DV467" s="84"/>
      <c r="DW467" s="84"/>
      <c r="DX467" s="84"/>
      <c r="DY467" s="84"/>
      <c r="DZ467" s="84"/>
      <c r="EA467" s="84"/>
      <c r="EB467" s="84"/>
      <c r="EC467" s="84"/>
      <c r="ED467" s="84"/>
      <c r="EE467" s="84"/>
      <c r="EF467" s="84"/>
      <c r="EG467" s="84"/>
      <c r="EH467" s="84"/>
      <c r="EI467" s="84"/>
      <c r="EJ467" s="84"/>
      <c r="EK467" s="84"/>
      <c r="EL467" s="84"/>
      <c r="EM467" s="84"/>
      <c r="EN467" s="84"/>
      <c r="EO467" s="84"/>
      <c r="EP467" s="84"/>
      <c r="EQ467" s="84"/>
      <c r="ER467" s="84"/>
      <c r="ES467" s="84"/>
      <c r="ET467" s="84"/>
      <c r="EU467" s="84"/>
      <c r="EV467" s="84"/>
      <c r="EW467" s="84"/>
      <c r="EX467" s="84"/>
      <c r="EY467" s="84"/>
      <c r="EZ467" s="84"/>
      <c r="FA467" s="84"/>
      <c r="FB467" s="84"/>
      <c r="FC467" s="84"/>
      <c r="FD467" s="84"/>
      <c r="FE467" s="84"/>
      <c r="FF467" s="84"/>
      <c r="FG467" s="84"/>
      <c r="FH467" s="84"/>
      <c r="FI467" s="84"/>
      <c r="FJ467" s="84"/>
      <c r="FK467" s="84"/>
      <c r="FL467" s="84"/>
      <c r="FM467" s="84"/>
      <c r="FN467" s="84"/>
      <c r="FO467" s="84"/>
      <c r="FP467" s="84"/>
      <c r="FQ467" s="84"/>
      <c r="FR467" s="84"/>
      <c r="FS467" s="84"/>
      <c r="FT467" s="84"/>
      <c r="FU467" s="84"/>
      <c r="FV467" s="84"/>
      <c r="FW467" s="84"/>
      <c r="FX467" s="84"/>
      <c r="FY467" s="84"/>
      <c r="FZ467" s="84"/>
      <c r="GA467" s="84"/>
      <c r="GB467" s="84"/>
      <c r="GC467" s="84"/>
      <c r="GD467" s="84"/>
      <c r="GE467" s="84"/>
      <c r="GF467" s="84"/>
      <c r="GG467" s="84"/>
      <c r="GH467" s="84"/>
      <c r="GI467" s="84"/>
      <c r="GJ467" s="84"/>
      <c r="GK467" s="84"/>
      <c r="GL467" s="84"/>
      <c r="GM467" s="84"/>
      <c r="GN467" s="84"/>
      <c r="GO467" s="84"/>
      <c r="GP467" s="84"/>
      <c r="GQ467" s="84"/>
      <c r="GR467" s="84"/>
      <c r="GS467" s="84"/>
      <c r="GT467" s="84"/>
      <c r="GU467" s="84"/>
      <c r="GV467" s="84"/>
      <c r="GW467" s="84"/>
      <c r="GX467" s="84"/>
      <c r="GY467" s="84"/>
      <c r="GZ467" s="84"/>
      <c r="HA467" s="84"/>
      <c r="HB467" s="84"/>
      <c r="HC467" s="84"/>
      <c r="HD467" s="84"/>
      <c r="HE467" s="84"/>
      <c r="HF467" s="84"/>
      <c r="HG467" s="84"/>
      <c r="HH467" s="84"/>
      <c r="HI467" s="84"/>
      <c r="HJ467" s="84"/>
      <c r="HK467" s="84"/>
      <c r="HL467" s="84"/>
      <c r="HM467" s="84"/>
      <c r="HN467" s="84"/>
      <c r="HO467" s="84"/>
      <c r="HP467" s="84"/>
      <c r="HQ467" s="84"/>
      <c r="HR467" s="84"/>
      <c r="HS467" s="84"/>
      <c r="HT467" s="84"/>
      <c r="HU467" s="84"/>
      <c r="HV467" s="84"/>
      <c r="HW467" s="84"/>
    </row>
    <row r="468" spans="1:231" x14ac:dyDescent="0.2">
      <c r="A468" s="85"/>
      <c r="B468" s="83"/>
      <c r="C468" s="84"/>
      <c r="D468" s="84"/>
      <c r="E468" s="84"/>
      <c r="F468" s="84"/>
      <c r="G468" s="84"/>
      <c r="H468" s="84"/>
      <c r="I468" s="84"/>
      <c r="J468" s="84"/>
      <c r="K468" s="84"/>
      <c r="L468" s="84"/>
      <c r="M468" s="84"/>
      <c r="N468" s="84"/>
      <c r="O468" s="84"/>
      <c r="P468" s="84"/>
      <c r="Q468" s="84"/>
      <c r="R468" s="84"/>
      <c r="S468" s="84"/>
      <c r="T468" s="84"/>
      <c r="U468" s="84"/>
      <c r="V468" s="84"/>
      <c r="W468" s="84"/>
      <c r="X468" s="84"/>
      <c r="Y468" s="84"/>
      <c r="Z468" s="84"/>
      <c r="AA468" s="84"/>
      <c r="AB468" s="84"/>
      <c r="AC468" s="84"/>
      <c r="AD468" s="84"/>
      <c r="AE468" s="84"/>
      <c r="AF468" s="84"/>
      <c r="AG468" s="84"/>
      <c r="AH468" s="84"/>
      <c r="AI468" s="84"/>
      <c r="AJ468" s="84"/>
      <c r="AK468" s="84"/>
      <c r="AL468" s="84"/>
      <c r="AM468" s="84"/>
      <c r="AN468" s="84"/>
      <c r="AO468" s="84"/>
      <c r="AP468" s="84"/>
      <c r="AQ468" s="84"/>
      <c r="AR468" s="84"/>
      <c r="AS468" s="84"/>
      <c r="AT468" s="84"/>
      <c r="AU468" s="84"/>
      <c r="AV468" s="84"/>
      <c r="AW468" s="84"/>
      <c r="AX468" s="84"/>
      <c r="AY468" s="84"/>
      <c r="AZ468" s="84"/>
      <c r="BA468" s="84"/>
      <c r="BB468" s="84"/>
      <c r="BC468" s="84"/>
      <c r="BD468" s="84"/>
      <c r="BE468" s="84"/>
      <c r="BF468" s="84"/>
      <c r="BG468" s="84"/>
      <c r="BH468" s="84"/>
      <c r="BI468" s="84"/>
      <c r="BJ468" s="84"/>
      <c r="BK468" s="84"/>
      <c r="BL468" s="84"/>
      <c r="BM468" s="84"/>
      <c r="BN468" s="84"/>
      <c r="BO468" s="84"/>
      <c r="BP468" s="84"/>
      <c r="BQ468" s="84"/>
      <c r="BR468" s="84"/>
      <c r="BS468" s="84"/>
      <c r="BT468" s="84"/>
      <c r="BU468" s="84"/>
      <c r="BV468" s="84"/>
      <c r="BW468" s="84"/>
      <c r="BX468" s="84"/>
      <c r="BY468" s="84"/>
      <c r="BZ468" s="84"/>
      <c r="CA468" s="84"/>
      <c r="CB468" s="84"/>
      <c r="CC468" s="84"/>
      <c r="CD468" s="84"/>
      <c r="CE468" s="84"/>
      <c r="CF468" s="84"/>
      <c r="CG468" s="84"/>
      <c r="CH468" s="84"/>
      <c r="CI468" s="84"/>
      <c r="CJ468" s="84"/>
      <c r="CK468" s="84"/>
      <c r="CL468" s="84"/>
      <c r="CM468" s="84"/>
      <c r="CN468" s="84"/>
      <c r="CO468" s="84"/>
      <c r="CP468" s="84"/>
      <c r="CQ468" s="84"/>
      <c r="CR468" s="84"/>
      <c r="CS468" s="84"/>
      <c r="CT468" s="84"/>
      <c r="CU468" s="84"/>
      <c r="CV468" s="84"/>
      <c r="CW468" s="84"/>
      <c r="CX468" s="84"/>
      <c r="CY468" s="84"/>
      <c r="CZ468" s="84"/>
      <c r="DA468" s="84"/>
      <c r="DB468" s="84"/>
      <c r="DC468" s="84"/>
      <c r="DD468" s="84"/>
      <c r="DE468" s="84"/>
      <c r="DF468" s="84"/>
      <c r="DG468" s="84"/>
      <c r="DH468" s="84"/>
      <c r="DI468" s="84"/>
      <c r="DJ468" s="84"/>
      <c r="DK468" s="84"/>
      <c r="DL468" s="84"/>
      <c r="DM468" s="84"/>
      <c r="DN468" s="84"/>
      <c r="DO468" s="84"/>
      <c r="DP468" s="84"/>
      <c r="DQ468" s="84"/>
      <c r="DR468" s="84"/>
      <c r="DS468" s="84"/>
      <c r="DT468" s="84"/>
      <c r="DU468" s="84"/>
      <c r="DV468" s="84"/>
      <c r="DW468" s="84"/>
      <c r="DX468" s="84"/>
      <c r="DY468" s="84"/>
      <c r="DZ468" s="84"/>
      <c r="EA468" s="84"/>
      <c r="EB468" s="84"/>
      <c r="EC468" s="84"/>
      <c r="ED468" s="84"/>
      <c r="EE468" s="84"/>
      <c r="EF468" s="84"/>
      <c r="EG468" s="84"/>
      <c r="EH468" s="84"/>
      <c r="EI468" s="84"/>
      <c r="EJ468" s="84"/>
      <c r="EK468" s="84"/>
      <c r="EL468" s="84"/>
      <c r="EM468" s="84"/>
      <c r="EN468" s="84"/>
      <c r="EO468" s="84"/>
      <c r="EP468" s="84"/>
      <c r="EQ468" s="84"/>
      <c r="ER468" s="84"/>
      <c r="ES468" s="84"/>
      <c r="ET468" s="84"/>
      <c r="EU468" s="84"/>
      <c r="EV468" s="84"/>
      <c r="EW468" s="84"/>
      <c r="EX468" s="84"/>
      <c r="EY468" s="84"/>
      <c r="EZ468" s="84"/>
      <c r="FA468" s="84"/>
      <c r="FB468" s="84"/>
      <c r="FC468" s="84"/>
      <c r="FD468" s="84"/>
      <c r="FE468" s="84"/>
      <c r="FF468" s="84"/>
      <c r="FG468" s="84"/>
      <c r="FH468" s="84"/>
      <c r="FI468" s="84"/>
      <c r="FJ468" s="84"/>
      <c r="FK468" s="84"/>
      <c r="FL468" s="84"/>
      <c r="FM468" s="84"/>
      <c r="FN468" s="84"/>
      <c r="FO468" s="84"/>
      <c r="FP468" s="84"/>
      <c r="FQ468" s="84"/>
      <c r="FR468" s="84"/>
      <c r="FS468" s="84"/>
      <c r="FT468" s="84"/>
      <c r="FU468" s="84"/>
      <c r="FV468" s="84"/>
      <c r="FW468" s="84"/>
      <c r="FX468" s="84"/>
      <c r="FY468" s="84"/>
      <c r="FZ468" s="84"/>
      <c r="GA468" s="84"/>
      <c r="GB468" s="84"/>
      <c r="GC468" s="84"/>
      <c r="GD468" s="84"/>
      <c r="GE468" s="84"/>
      <c r="GF468" s="84"/>
      <c r="GG468" s="84"/>
      <c r="GH468" s="84"/>
      <c r="GI468" s="84"/>
      <c r="GJ468" s="84"/>
      <c r="GK468" s="84"/>
      <c r="GL468" s="84"/>
      <c r="GM468" s="84"/>
      <c r="GN468" s="84"/>
      <c r="GO468" s="84"/>
      <c r="GP468" s="84"/>
      <c r="GQ468" s="84"/>
      <c r="GR468" s="84"/>
      <c r="GS468" s="84"/>
      <c r="GT468" s="84"/>
      <c r="GU468" s="84"/>
      <c r="GV468" s="84"/>
      <c r="GW468" s="84"/>
      <c r="GX468" s="84"/>
      <c r="GY468" s="84"/>
      <c r="GZ468" s="84"/>
      <c r="HA468" s="84"/>
      <c r="HB468" s="84"/>
      <c r="HC468" s="84"/>
      <c r="HD468" s="84"/>
      <c r="HE468" s="84"/>
      <c r="HF468" s="84"/>
      <c r="HG468" s="84"/>
      <c r="HH468" s="84"/>
      <c r="HI468" s="84"/>
      <c r="HJ468" s="84"/>
      <c r="HK468" s="84"/>
      <c r="HL468" s="84"/>
      <c r="HM468" s="84"/>
      <c r="HN468" s="84"/>
      <c r="HO468" s="84"/>
      <c r="HP468" s="84"/>
      <c r="HQ468" s="84"/>
      <c r="HR468" s="84"/>
      <c r="HS468" s="84"/>
      <c r="HT468" s="84"/>
      <c r="HU468" s="84"/>
      <c r="HV468" s="84"/>
      <c r="HW468" s="84"/>
    </row>
    <row r="469" spans="1:231" x14ac:dyDescent="0.2">
      <c r="A469" s="85"/>
      <c r="B469" s="83"/>
      <c r="C469" s="84"/>
      <c r="D469" s="84"/>
      <c r="E469" s="84"/>
      <c r="F469" s="84"/>
      <c r="G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  <c r="S469" s="84"/>
      <c r="T469" s="84"/>
      <c r="U469" s="84"/>
      <c r="V469" s="84"/>
      <c r="W469" s="84"/>
      <c r="X469" s="84"/>
      <c r="Y469" s="84"/>
      <c r="Z469" s="84"/>
      <c r="AA469" s="84"/>
      <c r="AB469" s="84"/>
      <c r="AC469" s="84"/>
      <c r="AD469" s="84"/>
      <c r="AE469" s="84"/>
      <c r="AF469" s="84"/>
      <c r="AG469" s="84"/>
      <c r="AH469" s="84"/>
      <c r="AI469" s="84"/>
      <c r="AJ469" s="84"/>
      <c r="AK469" s="84"/>
      <c r="AL469" s="84"/>
      <c r="AM469" s="84"/>
      <c r="AN469" s="84"/>
      <c r="AO469" s="84"/>
      <c r="AP469" s="84"/>
      <c r="AQ469" s="84"/>
      <c r="AR469" s="84"/>
      <c r="AS469" s="84"/>
      <c r="AT469" s="84"/>
      <c r="AU469" s="84"/>
      <c r="AV469" s="84"/>
      <c r="AW469" s="84"/>
      <c r="AX469" s="84"/>
      <c r="AY469" s="84"/>
      <c r="AZ469" s="84"/>
      <c r="BA469" s="84"/>
      <c r="BB469" s="84"/>
      <c r="BC469" s="84"/>
      <c r="BD469" s="84"/>
      <c r="BE469" s="84"/>
      <c r="BF469" s="84"/>
      <c r="BG469" s="84"/>
      <c r="BH469" s="84"/>
      <c r="BI469" s="84"/>
      <c r="BJ469" s="84"/>
      <c r="BK469" s="84"/>
      <c r="BL469" s="84"/>
      <c r="BM469" s="84"/>
      <c r="BN469" s="84"/>
      <c r="BO469" s="84"/>
      <c r="BP469" s="84"/>
      <c r="BQ469" s="84"/>
      <c r="BR469" s="84"/>
      <c r="BS469" s="84"/>
      <c r="BT469" s="84"/>
      <c r="BU469" s="84"/>
      <c r="BV469" s="84"/>
      <c r="BW469" s="84"/>
      <c r="BX469" s="84"/>
      <c r="BY469" s="84"/>
      <c r="BZ469" s="84"/>
      <c r="CA469" s="84"/>
      <c r="CB469" s="84"/>
      <c r="CC469" s="84"/>
      <c r="CD469" s="84"/>
      <c r="CE469" s="84"/>
      <c r="CF469" s="84"/>
      <c r="CG469" s="84"/>
      <c r="CH469" s="84"/>
      <c r="CI469" s="84"/>
      <c r="CJ469" s="84"/>
      <c r="CK469" s="84"/>
      <c r="CL469" s="84"/>
      <c r="CM469" s="84"/>
      <c r="CN469" s="84"/>
      <c r="CO469" s="84"/>
      <c r="CP469" s="84"/>
      <c r="CQ469" s="84"/>
      <c r="CR469" s="84"/>
      <c r="CS469" s="84"/>
      <c r="CT469" s="84"/>
      <c r="CU469" s="84"/>
      <c r="CV469" s="84"/>
      <c r="CW469" s="84"/>
      <c r="CX469" s="84"/>
      <c r="CY469" s="84"/>
      <c r="CZ469" s="84"/>
      <c r="DA469" s="84"/>
      <c r="DB469" s="84"/>
      <c r="DC469" s="84"/>
      <c r="DD469" s="84"/>
      <c r="DE469" s="84"/>
      <c r="DF469" s="84"/>
      <c r="DG469" s="84"/>
      <c r="DH469" s="84"/>
      <c r="DI469" s="84"/>
      <c r="DJ469" s="84"/>
      <c r="DK469" s="84"/>
      <c r="DL469" s="84"/>
      <c r="DM469" s="84"/>
      <c r="DN469" s="84"/>
      <c r="DO469" s="84"/>
      <c r="DP469" s="84"/>
      <c r="DQ469" s="84"/>
      <c r="DR469" s="84"/>
      <c r="DS469" s="84"/>
      <c r="DT469" s="84"/>
      <c r="DU469" s="84"/>
      <c r="DV469" s="84"/>
      <c r="DW469" s="84"/>
      <c r="DX469" s="84"/>
      <c r="DY469" s="84"/>
      <c r="DZ469" s="84"/>
      <c r="EA469" s="84"/>
      <c r="EB469" s="84"/>
      <c r="EC469" s="84"/>
      <c r="ED469" s="84"/>
      <c r="EE469" s="84"/>
      <c r="EF469" s="84"/>
      <c r="EG469" s="84"/>
      <c r="EH469" s="84"/>
      <c r="EI469" s="84"/>
      <c r="EJ469" s="84"/>
      <c r="EK469" s="84"/>
      <c r="EL469" s="84"/>
      <c r="EM469" s="84"/>
      <c r="EN469" s="84"/>
      <c r="EO469" s="84"/>
      <c r="EP469" s="84"/>
      <c r="EQ469" s="84"/>
      <c r="ER469" s="84"/>
      <c r="ES469" s="84"/>
      <c r="ET469" s="84"/>
      <c r="EU469" s="84"/>
      <c r="EV469" s="84"/>
      <c r="EW469" s="84"/>
      <c r="EX469" s="84"/>
      <c r="EY469" s="84"/>
      <c r="EZ469" s="84"/>
      <c r="FA469" s="84"/>
      <c r="FB469" s="84"/>
      <c r="FC469" s="84"/>
      <c r="FD469" s="84"/>
      <c r="FE469" s="84"/>
      <c r="FF469" s="84"/>
      <c r="FG469" s="84"/>
      <c r="FH469" s="84"/>
      <c r="FI469" s="84"/>
      <c r="FJ469" s="84"/>
      <c r="FK469" s="84"/>
      <c r="FL469" s="84"/>
      <c r="FM469" s="84"/>
      <c r="FN469" s="84"/>
      <c r="FO469" s="84"/>
      <c r="FP469" s="84"/>
      <c r="FQ469" s="84"/>
      <c r="FR469" s="84"/>
      <c r="FS469" s="84"/>
      <c r="FT469" s="84"/>
      <c r="FU469" s="84"/>
      <c r="FV469" s="84"/>
      <c r="FW469" s="84"/>
      <c r="FX469" s="84"/>
      <c r="FY469" s="84"/>
      <c r="FZ469" s="84"/>
      <c r="GA469" s="84"/>
      <c r="GB469" s="84"/>
      <c r="GC469" s="84"/>
      <c r="GD469" s="84"/>
      <c r="GE469" s="84"/>
      <c r="GF469" s="84"/>
      <c r="GG469" s="84"/>
      <c r="GH469" s="84"/>
      <c r="GI469" s="84"/>
      <c r="GJ469" s="84"/>
      <c r="GK469" s="84"/>
      <c r="GL469" s="84"/>
      <c r="GM469" s="84"/>
      <c r="GN469" s="84"/>
      <c r="GO469" s="84"/>
      <c r="GP469" s="84"/>
      <c r="GQ469" s="84"/>
      <c r="GR469" s="84"/>
      <c r="GS469" s="84"/>
      <c r="GT469" s="84"/>
      <c r="GU469" s="84"/>
      <c r="GV469" s="84"/>
      <c r="GW469" s="84"/>
      <c r="GX469" s="84"/>
      <c r="GY469" s="84"/>
      <c r="GZ469" s="84"/>
      <c r="HA469" s="84"/>
      <c r="HB469" s="84"/>
      <c r="HC469" s="84"/>
      <c r="HD469" s="84"/>
      <c r="HE469" s="84"/>
      <c r="HF469" s="84"/>
      <c r="HG469" s="84"/>
      <c r="HH469" s="84"/>
      <c r="HI469" s="84"/>
      <c r="HJ469" s="84"/>
      <c r="HK469" s="84"/>
      <c r="HL469" s="84"/>
      <c r="HM469" s="84"/>
      <c r="HN469" s="84"/>
      <c r="HO469" s="84"/>
      <c r="HP469" s="84"/>
      <c r="HQ469" s="84"/>
      <c r="HR469" s="84"/>
      <c r="HS469" s="84"/>
      <c r="HT469" s="84"/>
      <c r="HU469" s="84"/>
      <c r="HV469" s="84"/>
      <c r="HW469" s="84"/>
    </row>
    <row r="470" spans="1:231" x14ac:dyDescent="0.2">
      <c r="A470" s="85"/>
      <c r="B470" s="83"/>
      <c r="C470" s="84"/>
      <c r="D470" s="84"/>
      <c r="E470" s="84"/>
      <c r="F470" s="84"/>
      <c r="G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  <c r="S470" s="84"/>
      <c r="T470" s="84"/>
      <c r="U470" s="84"/>
      <c r="V470" s="84"/>
      <c r="W470" s="84"/>
      <c r="X470" s="84"/>
      <c r="Y470" s="84"/>
      <c r="Z470" s="84"/>
      <c r="AA470" s="84"/>
      <c r="AB470" s="84"/>
      <c r="AC470" s="84"/>
      <c r="AD470" s="84"/>
      <c r="AE470" s="84"/>
      <c r="AF470" s="84"/>
      <c r="AG470" s="84"/>
      <c r="AH470" s="84"/>
      <c r="AI470" s="84"/>
      <c r="AJ470" s="84"/>
      <c r="AK470" s="84"/>
      <c r="AL470" s="84"/>
      <c r="AM470" s="84"/>
      <c r="AN470" s="84"/>
      <c r="AO470" s="84"/>
      <c r="AP470" s="84"/>
      <c r="AQ470" s="84"/>
      <c r="AR470" s="84"/>
      <c r="AS470" s="84"/>
      <c r="AT470" s="84"/>
      <c r="AU470" s="84"/>
      <c r="AV470" s="84"/>
      <c r="AW470" s="84"/>
      <c r="AX470" s="84"/>
      <c r="AY470" s="84"/>
      <c r="AZ470" s="84"/>
      <c r="BA470" s="84"/>
      <c r="BB470" s="84"/>
      <c r="BC470" s="84"/>
      <c r="BD470" s="84"/>
      <c r="BE470" s="84"/>
      <c r="BF470" s="84"/>
      <c r="BG470" s="84"/>
      <c r="BH470" s="84"/>
      <c r="BI470" s="84"/>
      <c r="BJ470" s="84"/>
      <c r="BK470" s="84"/>
      <c r="BL470" s="84"/>
      <c r="BM470" s="84"/>
      <c r="BN470" s="84"/>
      <c r="BO470" s="84"/>
      <c r="BP470" s="84"/>
      <c r="BQ470" s="84"/>
      <c r="BR470" s="84"/>
      <c r="BS470" s="84"/>
      <c r="BT470" s="84"/>
      <c r="BU470" s="84"/>
      <c r="BV470" s="84"/>
      <c r="BW470" s="84"/>
      <c r="BX470" s="84"/>
      <c r="BY470" s="84"/>
      <c r="BZ470" s="84"/>
      <c r="CA470" s="84"/>
      <c r="CB470" s="84"/>
      <c r="CC470" s="84"/>
      <c r="CD470" s="84"/>
      <c r="CE470" s="84"/>
      <c r="CF470" s="84"/>
      <c r="CG470" s="84"/>
      <c r="CH470" s="84"/>
      <c r="CI470" s="84"/>
      <c r="CJ470" s="84"/>
      <c r="CK470" s="84"/>
      <c r="CL470" s="84"/>
      <c r="CM470" s="84"/>
      <c r="CN470" s="84"/>
      <c r="CO470" s="84"/>
      <c r="CP470" s="84"/>
      <c r="CQ470" s="84"/>
      <c r="CR470" s="84"/>
      <c r="CS470" s="84"/>
      <c r="CT470" s="84"/>
      <c r="CU470" s="84"/>
      <c r="CV470" s="84"/>
      <c r="CW470" s="84"/>
      <c r="CX470" s="84"/>
      <c r="CY470" s="84"/>
      <c r="CZ470" s="84"/>
      <c r="DA470" s="84"/>
      <c r="DB470" s="84"/>
      <c r="DC470" s="84"/>
      <c r="DD470" s="84"/>
      <c r="DE470" s="84"/>
      <c r="DF470" s="84"/>
      <c r="DG470" s="84"/>
      <c r="DH470" s="84"/>
      <c r="DI470" s="84"/>
      <c r="DJ470" s="84"/>
      <c r="DK470" s="84"/>
      <c r="DL470" s="84"/>
      <c r="DM470" s="84"/>
      <c r="DN470" s="84"/>
      <c r="DO470" s="84"/>
      <c r="DP470" s="84"/>
      <c r="DQ470" s="84"/>
      <c r="DR470" s="84"/>
      <c r="DS470" s="84"/>
      <c r="DT470" s="84"/>
      <c r="DU470" s="84"/>
      <c r="DV470" s="84"/>
      <c r="DW470" s="84"/>
      <c r="DX470" s="84"/>
      <c r="DY470" s="84"/>
      <c r="DZ470" s="84"/>
      <c r="EA470" s="84"/>
      <c r="EB470" s="84"/>
      <c r="EC470" s="84"/>
      <c r="ED470" s="84"/>
      <c r="EE470" s="84"/>
      <c r="EF470" s="84"/>
      <c r="EG470" s="84"/>
      <c r="EH470" s="84"/>
      <c r="EI470" s="84"/>
      <c r="EJ470" s="84"/>
      <c r="EK470" s="84"/>
      <c r="EL470" s="84"/>
      <c r="EM470" s="84"/>
      <c r="EN470" s="84"/>
      <c r="EO470" s="84"/>
      <c r="EP470" s="84"/>
      <c r="EQ470" s="84"/>
      <c r="ER470" s="84"/>
      <c r="ES470" s="84"/>
      <c r="ET470" s="84"/>
      <c r="EU470" s="84"/>
      <c r="EV470" s="84"/>
      <c r="EW470" s="84"/>
      <c r="EX470" s="84"/>
      <c r="EY470" s="84"/>
      <c r="EZ470" s="84"/>
      <c r="FA470" s="84"/>
      <c r="FB470" s="84"/>
      <c r="FC470" s="84"/>
      <c r="FD470" s="84"/>
      <c r="FE470" s="84"/>
      <c r="FF470" s="84"/>
      <c r="FG470" s="84"/>
      <c r="FH470" s="84"/>
      <c r="FI470" s="84"/>
      <c r="FJ470" s="84"/>
      <c r="FK470" s="84"/>
      <c r="FL470" s="84"/>
      <c r="FM470" s="84"/>
      <c r="FN470" s="84"/>
      <c r="FO470" s="84"/>
      <c r="FP470" s="84"/>
      <c r="FQ470" s="84"/>
      <c r="FR470" s="84"/>
      <c r="FS470" s="84"/>
      <c r="FT470" s="84"/>
      <c r="FU470" s="84"/>
      <c r="FV470" s="84"/>
      <c r="FW470" s="84"/>
      <c r="FX470" s="84"/>
      <c r="FY470" s="84"/>
      <c r="FZ470" s="84"/>
      <c r="GA470" s="84"/>
      <c r="GB470" s="84"/>
      <c r="GC470" s="84"/>
      <c r="GD470" s="84"/>
      <c r="GE470" s="84"/>
      <c r="GF470" s="84"/>
      <c r="GG470" s="84"/>
      <c r="GH470" s="84"/>
      <c r="GI470" s="84"/>
      <c r="GJ470" s="84"/>
      <c r="GK470" s="84"/>
      <c r="GL470" s="84"/>
      <c r="GM470" s="84"/>
      <c r="GN470" s="84"/>
      <c r="GO470" s="84"/>
      <c r="GP470" s="84"/>
      <c r="GQ470" s="84"/>
      <c r="GR470" s="84"/>
      <c r="GS470" s="84"/>
      <c r="GT470" s="84"/>
      <c r="GU470" s="84"/>
      <c r="GV470" s="84"/>
      <c r="GW470" s="84"/>
      <c r="GX470" s="84"/>
      <c r="GY470" s="84"/>
      <c r="GZ470" s="84"/>
      <c r="HA470" s="84"/>
      <c r="HB470" s="84"/>
      <c r="HC470" s="84"/>
      <c r="HD470" s="84"/>
      <c r="HE470" s="84"/>
      <c r="HF470" s="84"/>
      <c r="HG470" s="84"/>
      <c r="HH470" s="84"/>
      <c r="HI470" s="84"/>
      <c r="HJ470" s="84"/>
      <c r="HK470" s="84"/>
      <c r="HL470" s="84"/>
      <c r="HM470" s="84"/>
      <c r="HN470" s="84"/>
      <c r="HO470" s="84"/>
      <c r="HP470" s="84"/>
      <c r="HQ470" s="84"/>
      <c r="HR470" s="84"/>
      <c r="HS470" s="84"/>
      <c r="HT470" s="84"/>
      <c r="HU470" s="84"/>
      <c r="HV470" s="84"/>
      <c r="HW470" s="84"/>
    </row>
    <row r="471" spans="1:231" x14ac:dyDescent="0.2">
      <c r="A471" s="85"/>
      <c r="B471" s="83"/>
      <c r="C471" s="84"/>
      <c r="D471" s="84"/>
      <c r="E471" s="84"/>
      <c r="F471" s="84"/>
      <c r="G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  <c r="S471" s="84"/>
      <c r="T471" s="84"/>
      <c r="U471" s="84"/>
      <c r="V471" s="84"/>
      <c r="W471" s="84"/>
      <c r="X471" s="84"/>
      <c r="Y471" s="84"/>
      <c r="Z471" s="84"/>
      <c r="AA471" s="84"/>
      <c r="AB471" s="84"/>
      <c r="AC471" s="84"/>
      <c r="AD471" s="84"/>
      <c r="AE471" s="84"/>
      <c r="AF471" s="84"/>
      <c r="AG471" s="84"/>
      <c r="AH471" s="84"/>
      <c r="AI471" s="84"/>
      <c r="AJ471" s="84"/>
      <c r="AK471" s="84"/>
      <c r="AL471" s="84"/>
      <c r="AM471" s="84"/>
      <c r="AN471" s="84"/>
      <c r="AO471" s="84"/>
      <c r="AP471" s="84"/>
      <c r="AQ471" s="84"/>
      <c r="AR471" s="84"/>
      <c r="AS471" s="84"/>
      <c r="AT471" s="84"/>
      <c r="AU471" s="84"/>
      <c r="AV471" s="84"/>
      <c r="AW471" s="84"/>
      <c r="AX471" s="84"/>
      <c r="AY471" s="84"/>
      <c r="AZ471" s="84"/>
      <c r="BA471" s="84"/>
      <c r="BB471" s="84"/>
      <c r="BC471" s="84"/>
      <c r="BD471" s="84"/>
      <c r="BE471" s="84"/>
      <c r="BF471" s="84"/>
      <c r="BG471" s="84"/>
      <c r="BH471" s="84"/>
      <c r="BI471" s="84"/>
      <c r="BJ471" s="84"/>
      <c r="BK471" s="84"/>
      <c r="BL471" s="84"/>
      <c r="BM471" s="84"/>
      <c r="BN471" s="84"/>
      <c r="BO471" s="84"/>
      <c r="BP471" s="84"/>
      <c r="BQ471" s="84"/>
      <c r="BR471" s="84"/>
      <c r="BS471" s="84"/>
      <c r="BT471" s="84"/>
      <c r="BU471" s="84"/>
      <c r="BV471" s="84"/>
      <c r="BW471" s="84"/>
      <c r="BX471" s="84"/>
      <c r="BY471" s="84"/>
      <c r="BZ471" s="84"/>
      <c r="CA471" s="84"/>
      <c r="CB471" s="84"/>
      <c r="CC471" s="84"/>
      <c r="CD471" s="84"/>
      <c r="CE471" s="84"/>
      <c r="CF471" s="84"/>
      <c r="CG471" s="84"/>
      <c r="CH471" s="84"/>
      <c r="CI471" s="84"/>
      <c r="CJ471" s="84"/>
      <c r="CK471" s="84"/>
      <c r="CL471" s="84"/>
      <c r="CM471" s="84"/>
      <c r="CN471" s="84"/>
      <c r="CO471" s="84"/>
      <c r="CP471" s="84"/>
      <c r="CQ471" s="84"/>
      <c r="CR471" s="84"/>
      <c r="CS471" s="84"/>
      <c r="CT471" s="84"/>
      <c r="CU471" s="84"/>
      <c r="CV471" s="84"/>
      <c r="CW471" s="84"/>
      <c r="CX471" s="84"/>
      <c r="CY471" s="84"/>
      <c r="CZ471" s="84"/>
      <c r="DA471" s="84"/>
      <c r="DB471" s="84"/>
      <c r="DC471" s="84"/>
      <c r="DD471" s="84"/>
      <c r="DE471" s="84"/>
      <c r="DF471" s="84"/>
      <c r="DG471" s="84"/>
      <c r="DH471" s="84"/>
      <c r="DI471" s="84"/>
      <c r="DJ471" s="84"/>
      <c r="DK471" s="84"/>
      <c r="DL471" s="84"/>
      <c r="DM471" s="84"/>
      <c r="DN471" s="84"/>
      <c r="DO471" s="84"/>
      <c r="DP471" s="84"/>
      <c r="DQ471" s="84"/>
      <c r="DR471" s="84"/>
      <c r="DS471" s="84"/>
      <c r="DT471" s="84"/>
      <c r="DU471" s="84"/>
      <c r="DV471" s="84"/>
      <c r="DW471" s="84"/>
      <c r="DX471" s="84"/>
      <c r="DY471" s="84"/>
      <c r="DZ471" s="84"/>
      <c r="EA471" s="84"/>
      <c r="EB471" s="84"/>
      <c r="EC471" s="84"/>
      <c r="ED471" s="84"/>
      <c r="EE471" s="84"/>
      <c r="EF471" s="84"/>
      <c r="EG471" s="84"/>
      <c r="EH471" s="84"/>
      <c r="EI471" s="84"/>
      <c r="EJ471" s="84"/>
      <c r="EK471" s="84"/>
      <c r="EL471" s="84"/>
      <c r="EM471" s="84"/>
      <c r="EN471" s="84"/>
      <c r="EO471" s="84"/>
      <c r="EP471" s="84"/>
      <c r="EQ471" s="84"/>
      <c r="ER471" s="84"/>
      <c r="ES471" s="84"/>
      <c r="ET471" s="84"/>
      <c r="EU471" s="84"/>
      <c r="EV471" s="84"/>
      <c r="EW471" s="84"/>
      <c r="EX471" s="84"/>
      <c r="EY471" s="84"/>
      <c r="EZ471" s="84"/>
      <c r="FA471" s="84"/>
      <c r="FB471" s="84"/>
      <c r="FC471" s="84"/>
      <c r="FD471" s="84"/>
      <c r="FE471" s="84"/>
      <c r="FF471" s="84"/>
      <c r="FG471" s="84"/>
      <c r="FH471" s="84"/>
      <c r="FI471" s="84"/>
      <c r="FJ471" s="84"/>
      <c r="FK471" s="84"/>
      <c r="FL471" s="84"/>
      <c r="FM471" s="84"/>
      <c r="FN471" s="84"/>
      <c r="FO471" s="84"/>
      <c r="FP471" s="84"/>
      <c r="FQ471" s="84"/>
      <c r="FR471" s="84"/>
      <c r="FS471" s="84"/>
      <c r="FT471" s="84"/>
      <c r="FU471" s="84"/>
      <c r="FV471" s="84"/>
      <c r="FW471" s="84"/>
      <c r="FX471" s="84"/>
      <c r="FY471" s="84"/>
      <c r="FZ471" s="84"/>
      <c r="GA471" s="84"/>
      <c r="GB471" s="84"/>
      <c r="GC471" s="84"/>
      <c r="GD471" s="84"/>
      <c r="GE471" s="84"/>
      <c r="GF471" s="84"/>
      <c r="GG471" s="84"/>
      <c r="GH471" s="84"/>
      <c r="GI471" s="84"/>
      <c r="GJ471" s="84"/>
      <c r="GK471" s="84"/>
      <c r="GL471" s="84"/>
      <c r="GM471" s="84"/>
      <c r="GN471" s="84"/>
      <c r="GO471" s="84"/>
      <c r="GP471" s="84"/>
      <c r="GQ471" s="84"/>
      <c r="GR471" s="84"/>
      <c r="GS471" s="84"/>
      <c r="GT471" s="84"/>
      <c r="GU471" s="84"/>
      <c r="GV471" s="84"/>
      <c r="GW471" s="84"/>
      <c r="GX471" s="84"/>
      <c r="GY471" s="84"/>
      <c r="GZ471" s="84"/>
      <c r="HA471" s="84"/>
      <c r="HB471" s="84"/>
      <c r="HC471" s="84"/>
      <c r="HD471" s="84"/>
      <c r="HE471" s="84"/>
      <c r="HF471" s="84"/>
      <c r="HG471" s="84"/>
      <c r="HH471" s="84"/>
      <c r="HI471" s="84"/>
      <c r="HJ471" s="84"/>
      <c r="HK471" s="84"/>
      <c r="HL471" s="84"/>
      <c r="HM471" s="84"/>
      <c r="HN471" s="84"/>
      <c r="HO471" s="84"/>
      <c r="HP471" s="84"/>
      <c r="HQ471" s="84"/>
      <c r="HR471" s="84"/>
      <c r="HS471" s="84"/>
      <c r="HT471" s="84"/>
      <c r="HU471" s="84"/>
      <c r="HV471" s="84"/>
      <c r="HW471" s="84"/>
    </row>
    <row r="472" spans="1:231" x14ac:dyDescent="0.2">
      <c r="A472" s="85"/>
      <c r="B472" s="83"/>
      <c r="C472" s="84"/>
      <c r="D472" s="84"/>
      <c r="E472" s="84"/>
      <c r="F472" s="84"/>
      <c r="G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  <c r="S472" s="84"/>
      <c r="T472" s="84"/>
      <c r="U472" s="84"/>
      <c r="V472" s="84"/>
      <c r="W472" s="84"/>
      <c r="X472" s="84"/>
      <c r="Y472" s="84"/>
      <c r="Z472" s="84"/>
      <c r="AA472" s="84"/>
      <c r="AB472" s="84"/>
      <c r="AC472" s="84"/>
      <c r="AD472" s="84"/>
      <c r="AE472" s="84"/>
      <c r="AF472" s="84"/>
      <c r="AG472" s="84"/>
      <c r="AH472" s="84"/>
      <c r="AI472" s="84"/>
      <c r="AJ472" s="84"/>
      <c r="AK472" s="84"/>
      <c r="AL472" s="84"/>
      <c r="AM472" s="84"/>
      <c r="AN472" s="84"/>
      <c r="AO472" s="84"/>
      <c r="AP472" s="84"/>
      <c r="AQ472" s="84"/>
      <c r="AR472" s="84"/>
      <c r="AS472" s="84"/>
      <c r="AT472" s="84"/>
      <c r="AU472" s="84"/>
      <c r="AV472" s="84"/>
      <c r="AW472" s="84"/>
      <c r="AX472" s="84"/>
      <c r="AY472" s="84"/>
      <c r="AZ472" s="84"/>
      <c r="BA472" s="84"/>
      <c r="BB472" s="84"/>
      <c r="BC472" s="84"/>
      <c r="BD472" s="84"/>
      <c r="BE472" s="84"/>
      <c r="BF472" s="84"/>
      <c r="BG472" s="84"/>
      <c r="BH472" s="84"/>
      <c r="BI472" s="84"/>
      <c r="BJ472" s="84"/>
      <c r="BK472" s="84"/>
      <c r="BL472" s="84"/>
      <c r="BM472" s="84"/>
      <c r="BN472" s="84"/>
      <c r="BO472" s="84"/>
      <c r="BP472" s="84"/>
      <c r="BQ472" s="84"/>
      <c r="BR472" s="84"/>
      <c r="BS472" s="84"/>
      <c r="BT472" s="84"/>
      <c r="BU472" s="84"/>
      <c r="BV472" s="84"/>
      <c r="BW472" s="84"/>
      <c r="BX472" s="84"/>
      <c r="BY472" s="84"/>
      <c r="BZ472" s="84"/>
      <c r="CA472" s="84"/>
      <c r="CB472" s="84"/>
      <c r="CC472" s="84"/>
      <c r="CD472" s="84"/>
      <c r="CE472" s="84"/>
      <c r="CF472" s="84"/>
      <c r="CG472" s="84"/>
      <c r="CH472" s="84"/>
      <c r="CI472" s="84"/>
      <c r="CJ472" s="84"/>
      <c r="CK472" s="84"/>
      <c r="CL472" s="84"/>
      <c r="CM472" s="84"/>
      <c r="CN472" s="84"/>
      <c r="CO472" s="84"/>
      <c r="CP472" s="84"/>
      <c r="CQ472" s="84"/>
      <c r="CR472" s="84"/>
      <c r="CS472" s="84"/>
      <c r="CT472" s="84"/>
      <c r="CU472" s="84"/>
      <c r="CV472" s="84"/>
      <c r="CW472" s="84"/>
      <c r="CX472" s="84"/>
      <c r="CY472" s="84"/>
      <c r="CZ472" s="84"/>
      <c r="DA472" s="84"/>
      <c r="DB472" s="84"/>
      <c r="DC472" s="84"/>
      <c r="DD472" s="84"/>
      <c r="DE472" s="84"/>
      <c r="DF472" s="84"/>
      <c r="DG472" s="84"/>
      <c r="DH472" s="84"/>
      <c r="DI472" s="84"/>
      <c r="DJ472" s="84"/>
      <c r="DK472" s="84"/>
      <c r="DL472" s="84"/>
      <c r="DM472" s="84"/>
      <c r="DN472" s="84"/>
      <c r="DO472" s="84"/>
      <c r="DP472" s="84"/>
      <c r="DQ472" s="84"/>
      <c r="DR472" s="84"/>
      <c r="DS472" s="84"/>
      <c r="DT472" s="84"/>
      <c r="DU472" s="84"/>
      <c r="DV472" s="84"/>
      <c r="DW472" s="84"/>
      <c r="DX472" s="84"/>
      <c r="DY472" s="84"/>
      <c r="DZ472" s="84"/>
      <c r="EA472" s="84"/>
      <c r="EB472" s="84"/>
      <c r="EC472" s="84"/>
      <c r="ED472" s="84"/>
      <c r="EE472" s="84"/>
      <c r="EF472" s="84"/>
      <c r="EG472" s="84"/>
      <c r="EH472" s="84"/>
      <c r="EI472" s="84"/>
      <c r="EJ472" s="84"/>
      <c r="EK472" s="84"/>
      <c r="EL472" s="84"/>
      <c r="EM472" s="84"/>
      <c r="EN472" s="84"/>
      <c r="EO472" s="84"/>
      <c r="EP472" s="84"/>
      <c r="EQ472" s="84"/>
      <c r="ER472" s="84"/>
      <c r="ES472" s="84"/>
      <c r="ET472" s="84"/>
      <c r="EU472" s="84"/>
      <c r="EV472" s="84"/>
      <c r="EW472" s="84"/>
      <c r="EX472" s="84"/>
      <c r="EY472" s="84"/>
      <c r="EZ472" s="84"/>
      <c r="FA472" s="84"/>
      <c r="FB472" s="84"/>
      <c r="FC472" s="84"/>
      <c r="FD472" s="84"/>
      <c r="FE472" s="84"/>
      <c r="FF472" s="84"/>
      <c r="FG472" s="84"/>
      <c r="FH472" s="84"/>
      <c r="FI472" s="84"/>
      <c r="FJ472" s="84"/>
      <c r="FK472" s="84"/>
      <c r="FL472" s="84"/>
      <c r="FM472" s="84"/>
      <c r="FN472" s="84"/>
      <c r="FO472" s="84"/>
      <c r="FP472" s="84"/>
      <c r="FQ472" s="84"/>
      <c r="FR472" s="84"/>
      <c r="FS472" s="84"/>
      <c r="FT472" s="84"/>
      <c r="FU472" s="84"/>
      <c r="FV472" s="84"/>
      <c r="FW472" s="84"/>
      <c r="FX472" s="84"/>
      <c r="FY472" s="84"/>
      <c r="FZ472" s="84"/>
      <c r="GA472" s="84"/>
      <c r="GB472" s="84"/>
      <c r="GC472" s="84"/>
      <c r="GD472" s="84"/>
      <c r="GE472" s="84"/>
      <c r="GF472" s="84"/>
      <c r="GG472" s="84"/>
      <c r="GH472" s="84"/>
      <c r="GI472" s="84"/>
      <c r="GJ472" s="84"/>
      <c r="GK472" s="84"/>
      <c r="GL472" s="84"/>
      <c r="GM472" s="84"/>
      <c r="GN472" s="84"/>
      <c r="GO472" s="84"/>
      <c r="GP472" s="84"/>
      <c r="GQ472" s="84"/>
      <c r="GR472" s="84"/>
      <c r="GS472" s="84"/>
      <c r="GT472" s="84"/>
      <c r="GU472" s="84"/>
      <c r="GV472" s="84"/>
      <c r="GW472" s="84"/>
      <c r="GX472" s="84"/>
      <c r="GY472" s="84"/>
      <c r="GZ472" s="84"/>
      <c r="HA472" s="84"/>
      <c r="HB472" s="84"/>
      <c r="HC472" s="84"/>
      <c r="HD472" s="84"/>
      <c r="HE472" s="84"/>
      <c r="HF472" s="84"/>
      <c r="HG472" s="84"/>
      <c r="HH472" s="84"/>
      <c r="HI472" s="84"/>
      <c r="HJ472" s="84"/>
      <c r="HK472" s="84"/>
      <c r="HL472" s="84"/>
      <c r="HM472" s="84"/>
      <c r="HN472" s="84"/>
      <c r="HO472" s="84"/>
      <c r="HP472" s="84"/>
      <c r="HQ472" s="84"/>
      <c r="HR472" s="84"/>
      <c r="HS472" s="84"/>
      <c r="HT472" s="84"/>
      <c r="HU472" s="84"/>
      <c r="HV472" s="84"/>
      <c r="HW472" s="84"/>
    </row>
    <row r="473" spans="1:231" x14ac:dyDescent="0.2">
      <c r="A473" s="85"/>
      <c r="B473" s="83"/>
      <c r="C473" s="84"/>
      <c r="D473" s="84"/>
      <c r="E473" s="84"/>
      <c r="F473" s="84"/>
      <c r="G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  <c r="S473" s="84"/>
      <c r="T473" s="84"/>
      <c r="U473" s="84"/>
      <c r="V473" s="84"/>
      <c r="W473" s="84"/>
      <c r="X473" s="84"/>
      <c r="Y473" s="84"/>
      <c r="Z473" s="84"/>
      <c r="AA473" s="84"/>
      <c r="AB473" s="84"/>
      <c r="AC473" s="84"/>
      <c r="AD473" s="84"/>
      <c r="AE473" s="84"/>
      <c r="AF473" s="84"/>
      <c r="AG473" s="84"/>
      <c r="AH473" s="84"/>
      <c r="AI473" s="84"/>
      <c r="AJ473" s="84"/>
      <c r="AK473" s="84"/>
      <c r="AL473" s="84"/>
      <c r="AM473" s="84"/>
      <c r="AN473" s="84"/>
      <c r="AO473" s="84"/>
      <c r="AP473" s="84"/>
      <c r="AQ473" s="84"/>
      <c r="AR473" s="84"/>
      <c r="AS473" s="84"/>
      <c r="AT473" s="84"/>
      <c r="AU473" s="84"/>
      <c r="AV473" s="84"/>
      <c r="AW473" s="84"/>
      <c r="AX473" s="84"/>
      <c r="AY473" s="84"/>
      <c r="AZ473" s="84"/>
      <c r="BA473" s="84"/>
      <c r="BB473" s="84"/>
      <c r="BC473" s="84"/>
      <c r="BD473" s="84"/>
      <c r="BE473" s="84"/>
      <c r="BF473" s="84"/>
      <c r="BG473" s="84"/>
      <c r="BH473" s="84"/>
      <c r="BI473" s="84"/>
      <c r="BJ473" s="84"/>
      <c r="BK473" s="84"/>
      <c r="BL473" s="84"/>
      <c r="BM473" s="84"/>
      <c r="BN473" s="84"/>
      <c r="BO473" s="84"/>
      <c r="BP473" s="84"/>
      <c r="BQ473" s="84"/>
      <c r="BR473" s="84"/>
      <c r="BS473" s="84"/>
      <c r="BT473" s="84"/>
      <c r="BU473" s="84"/>
      <c r="BV473" s="84"/>
      <c r="BW473" s="84"/>
      <c r="BX473" s="84"/>
      <c r="BY473" s="84"/>
      <c r="BZ473" s="84"/>
      <c r="CA473" s="84"/>
      <c r="CB473" s="84"/>
      <c r="CC473" s="84"/>
      <c r="CD473" s="84"/>
      <c r="CE473" s="84"/>
      <c r="CF473" s="84"/>
      <c r="CG473" s="84"/>
      <c r="CH473" s="84"/>
      <c r="CI473" s="84"/>
      <c r="CJ473" s="84"/>
      <c r="CK473" s="84"/>
      <c r="CL473" s="84"/>
      <c r="CM473" s="84"/>
      <c r="CN473" s="84"/>
      <c r="CO473" s="84"/>
      <c r="CP473" s="84"/>
      <c r="CQ473" s="84"/>
      <c r="CR473" s="84"/>
      <c r="CS473" s="84"/>
      <c r="CT473" s="84"/>
      <c r="CU473" s="84"/>
      <c r="CV473" s="84"/>
      <c r="CW473" s="84"/>
      <c r="CX473" s="84"/>
      <c r="CY473" s="84"/>
      <c r="CZ473" s="84"/>
      <c r="DA473" s="84"/>
      <c r="DB473" s="84"/>
      <c r="DC473" s="84"/>
      <c r="DD473" s="84"/>
      <c r="DE473" s="84"/>
      <c r="DF473" s="84"/>
      <c r="DG473" s="84"/>
      <c r="DH473" s="84"/>
      <c r="DI473" s="84"/>
      <c r="DJ473" s="84"/>
      <c r="DK473" s="84"/>
      <c r="DL473" s="84"/>
      <c r="DM473" s="84"/>
      <c r="DN473" s="84"/>
      <c r="DO473" s="84"/>
      <c r="DP473" s="84"/>
      <c r="DQ473" s="84"/>
      <c r="DR473" s="84"/>
      <c r="DS473" s="84"/>
      <c r="DT473" s="84"/>
      <c r="DU473" s="84"/>
      <c r="DV473" s="84"/>
      <c r="DW473" s="84"/>
      <c r="DX473" s="84"/>
      <c r="DY473" s="84"/>
      <c r="DZ473" s="84"/>
      <c r="EA473" s="84"/>
      <c r="EB473" s="84"/>
      <c r="EC473" s="84"/>
      <c r="ED473" s="84"/>
      <c r="EE473" s="84"/>
      <c r="EF473" s="84"/>
      <c r="EG473" s="84"/>
      <c r="EH473" s="84"/>
      <c r="EI473" s="84"/>
      <c r="EJ473" s="84"/>
      <c r="EK473" s="84"/>
      <c r="EL473" s="84"/>
      <c r="EM473" s="84"/>
      <c r="EN473" s="84"/>
      <c r="EO473" s="84"/>
      <c r="EP473" s="84"/>
      <c r="EQ473" s="84"/>
      <c r="ER473" s="84"/>
      <c r="ES473" s="84"/>
      <c r="ET473" s="84"/>
      <c r="EU473" s="84"/>
      <c r="EV473" s="84"/>
      <c r="EW473" s="84"/>
      <c r="EX473" s="84"/>
      <c r="EY473" s="84"/>
      <c r="EZ473" s="84"/>
      <c r="FA473" s="84"/>
      <c r="FB473" s="84"/>
      <c r="FC473" s="84"/>
      <c r="FD473" s="84"/>
      <c r="FE473" s="84"/>
      <c r="FF473" s="84"/>
      <c r="FG473" s="84"/>
      <c r="FH473" s="84"/>
      <c r="FI473" s="84"/>
      <c r="FJ473" s="84"/>
      <c r="FK473" s="84"/>
      <c r="FL473" s="84"/>
      <c r="FM473" s="84"/>
      <c r="FN473" s="84"/>
      <c r="FO473" s="84"/>
      <c r="FP473" s="84"/>
      <c r="FQ473" s="84"/>
      <c r="FR473" s="84"/>
      <c r="FS473" s="84"/>
      <c r="FT473" s="84"/>
      <c r="FU473" s="84"/>
      <c r="FV473" s="84"/>
      <c r="FW473" s="84"/>
      <c r="FX473" s="84"/>
      <c r="FY473" s="84"/>
      <c r="FZ473" s="84"/>
      <c r="GA473" s="84"/>
      <c r="GB473" s="84"/>
      <c r="GC473" s="84"/>
      <c r="GD473" s="84"/>
      <c r="GE473" s="84"/>
      <c r="GF473" s="84"/>
      <c r="GG473" s="84"/>
      <c r="GH473" s="84"/>
      <c r="GI473" s="84"/>
      <c r="GJ473" s="84"/>
      <c r="GK473" s="84"/>
      <c r="GL473" s="84"/>
      <c r="GM473" s="84"/>
      <c r="GN473" s="84"/>
      <c r="GO473" s="84"/>
      <c r="GP473" s="84"/>
      <c r="GQ473" s="84"/>
      <c r="GR473" s="84"/>
      <c r="GS473" s="84"/>
      <c r="GT473" s="84"/>
      <c r="GU473" s="84"/>
      <c r="GV473" s="84"/>
      <c r="GW473" s="84"/>
      <c r="GX473" s="84"/>
      <c r="GY473" s="84"/>
      <c r="GZ473" s="84"/>
      <c r="HA473" s="84"/>
      <c r="HB473" s="84"/>
      <c r="HC473" s="84"/>
      <c r="HD473" s="84"/>
      <c r="HE473" s="84"/>
      <c r="HF473" s="84"/>
      <c r="HG473" s="84"/>
      <c r="HH473" s="84"/>
      <c r="HI473" s="84"/>
      <c r="HJ473" s="84"/>
      <c r="HK473" s="84"/>
      <c r="HL473" s="84"/>
      <c r="HM473" s="84"/>
      <c r="HN473" s="84"/>
      <c r="HO473" s="84"/>
      <c r="HP473" s="84"/>
      <c r="HQ473" s="84"/>
      <c r="HR473" s="84"/>
      <c r="HS473" s="84"/>
      <c r="HT473" s="84"/>
      <c r="HU473" s="84"/>
      <c r="HV473" s="84"/>
      <c r="HW473" s="84"/>
    </row>
    <row r="474" spans="1:231" x14ac:dyDescent="0.2">
      <c r="A474" s="85"/>
      <c r="B474" s="83"/>
      <c r="C474" s="84"/>
      <c r="D474" s="84"/>
      <c r="E474" s="84"/>
      <c r="F474" s="84"/>
      <c r="G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  <c r="S474" s="84"/>
      <c r="T474" s="84"/>
      <c r="U474" s="84"/>
      <c r="V474" s="84"/>
      <c r="W474" s="84"/>
      <c r="X474" s="84"/>
      <c r="Y474" s="84"/>
      <c r="Z474" s="84"/>
      <c r="AA474" s="84"/>
      <c r="AB474" s="84"/>
      <c r="AC474" s="84"/>
      <c r="AD474" s="84"/>
      <c r="AE474" s="84"/>
      <c r="AF474" s="84"/>
      <c r="AG474" s="84"/>
      <c r="AH474" s="84"/>
      <c r="AI474" s="84"/>
      <c r="AJ474" s="84"/>
      <c r="AK474" s="84"/>
      <c r="AL474" s="84"/>
      <c r="AM474" s="84"/>
      <c r="AN474" s="84"/>
      <c r="AO474" s="84"/>
      <c r="AP474" s="84"/>
      <c r="AQ474" s="84"/>
      <c r="AR474" s="84"/>
      <c r="AS474" s="84"/>
      <c r="AT474" s="84"/>
      <c r="AU474" s="84"/>
      <c r="AV474" s="84"/>
      <c r="AW474" s="84"/>
      <c r="AX474" s="84"/>
      <c r="AY474" s="84"/>
      <c r="AZ474" s="84"/>
      <c r="BA474" s="84"/>
      <c r="BB474" s="84"/>
      <c r="BC474" s="84"/>
      <c r="BD474" s="84"/>
      <c r="BE474" s="84"/>
      <c r="BF474" s="84"/>
      <c r="BG474" s="84"/>
      <c r="BH474" s="84"/>
      <c r="BI474" s="84"/>
      <c r="BJ474" s="84"/>
      <c r="BK474" s="84"/>
      <c r="BL474" s="84"/>
      <c r="BM474" s="84"/>
      <c r="BN474" s="84"/>
      <c r="BO474" s="84"/>
      <c r="BP474" s="84"/>
      <c r="BQ474" s="84"/>
      <c r="BR474" s="84"/>
      <c r="BS474" s="84"/>
      <c r="BT474" s="84"/>
      <c r="BU474" s="84"/>
      <c r="BV474" s="84"/>
      <c r="BW474" s="84"/>
      <c r="BX474" s="84"/>
      <c r="BY474" s="84"/>
      <c r="BZ474" s="84"/>
      <c r="CA474" s="84"/>
      <c r="CB474" s="84"/>
      <c r="CC474" s="84"/>
      <c r="CD474" s="84"/>
      <c r="CE474" s="84"/>
      <c r="CF474" s="84"/>
      <c r="CG474" s="84"/>
      <c r="CH474" s="84"/>
      <c r="CI474" s="84"/>
      <c r="CJ474" s="84"/>
      <c r="CK474" s="84"/>
      <c r="CL474" s="84"/>
      <c r="CM474" s="84"/>
      <c r="CN474" s="84"/>
      <c r="CO474" s="84"/>
      <c r="CP474" s="84"/>
      <c r="CQ474" s="84"/>
      <c r="CR474" s="84"/>
      <c r="CS474" s="84"/>
      <c r="CT474" s="84"/>
      <c r="CU474" s="84"/>
      <c r="CV474" s="84"/>
      <c r="CW474" s="84"/>
      <c r="CX474" s="84"/>
      <c r="CY474" s="84"/>
      <c r="CZ474" s="84"/>
      <c r="DA474" s="84"/>
      <c r="DB474" s="84"/>
      <c r="DC474" s="84"/>
      <c r="DD474" s="84"/>
      <c r="DE474" s="84"/>
      <c r="DF474" s="84"/>
      <c r="DG474" s="84"/>
      <c r="DH474" s="84"/>
      <c r="DI474" s="84"/>
      <c r="DJ474" s="84"/>
      <c r="DK474" s="84"/>
      <c r="DL474" s="84"/>
      <c r="DM474" s="84"/>
      <c r="DN474" s="84"/>
      <c r="DO474" s="84"/>
      <c r="DP474" s="84"/>
      <c r="DQ474" s="84"/>
      <c r="DR474" s="84"/>
      <c r="DS474" s="84"/>
      <c r="DT474" s="84"/>
      <c r="DU474" s="84"/>
      <c r="DV474" s="84"/>
      <c r="DW474" s="84"/>
      <c r="DX474" s="84"/>
      <c r="DY474" s="84"/>
      <c r="DZ474" s="84"/>
      <c r="EA474" s="84"/>
      <c r="EB474" s="84"/>
      <c r="EC474" s="84"/>
      <c r="ED474" s="84"/>
      <c r="EE474" s="84"/>
      <c r="EF474" s="84"/>
      <c r="EG474" s="84"/>
      <c r="EH474" s="84"/>
      <c r="EI474" s="84"/>
      <c r="EJ474" s="84"/>
      <c r="EK474" s="84"/>
      <c r="EL474" s="84"/>
      <c r="EM474" s="84"/>
      <c r="EN474" s="84"/>
      <c r="EO474" s="84"/>
      <c r="EP474" s="84"/>
      <c r="EQ474" s="84"/>
      <c r="ER474" s="84"/>
      <c r="ES474" s="84"/>
      <c r="ET474" s="84"/>
      <c r="EU474" s="84"/>
      <c r="EV474" s="84"/>
      <c r="EW474" s="84"/>
      <c r="EX474" s="84"/>
      <c r="EY474" s="84"/>
      <c r="EZ474" s="84"/>
      <c r="FA474" s="84"/>
      <c r="FB474" s="84"/>
      <c r="FC474" s="84"/>
      <c r="FD474" s="84"/>
      <c r="FE474" s="84"/>
      <c r="FF474" s="84"/>
      <c r="FG474" s="84"/>
      <c r="FH474" s="84"/>
      <c r="FI474" s="84"/>
      <c r="FJ474" s="84"/>
      <c r="FK474" s="84"/>
      <c r="FL474" s="84"/>
      <c r="FM474" s="84"/>
      <c r="FN474" s="84"/>
      <c r="FO474" s="84"/>
      <c r="FP474" s="84"/>
      <c r="FQ474" s="84"/>
      <c r="FR474" s="84"/>
      <c r="FS474" s="84"/>
      <c r="FT474" s="84"/>
      <c r="FU474" s="84"/>
      <c r="FV474" s="84"/>
      <c r="FW474" s="84"/>
      <c r="FX474" s="84"/>
      <c r="FY474" s="84"/>
      <c r="FZ474" s="84"/>
      <c r="GA474" s="84"/>
      <c r="GB474" s="84"/>
      <c r="GC474" s="84"/>
      <c r="GD474" s="84"/>
      <c r="GE474" s="84"/>
      <c r="GF474" s="84"/>
      <c r="GG474" s="84"/>
      <c r="GH474" s="84"/>
      <c r="GI474" s="84"/>
      <c r="GJ474" s="84"/>
      <c r="GK474" s="84"/>
      <c r="GL474" s="84"/>
      <c r="GM474" s="84"/>
      <c r="GN474" s="84"/>
      <c r="GO474" s="84"/>
      <c r="GP474" s="84"/>
      <c r="GQ474" s="84"/>
      <c r="GR474" s="84"/>
      <c r="GS474" s="84"/>
      <c r="GT474" s="84"/>
      <c r="GU474" s="84"/>
      <c r="GV474" s="84"/>
      <c r="GW474" s="84"/>
      <c r="GX474" s="84"/>
      <c r="GY474" s="84"/>
      <c r="GZ474" s="84"/>
      <c r="HA474" s="84"/>
      <c r="HB474" s="84"/>
      <c r="HC474" s="84"/>
      <c r="HD474" s="84"/>
      <c r="HE474" s="84"/>
      <c r="HF474" s="84"/>
      <c r="HG474" s="84"/>
      <c r="HH474" s="84"/>
      <c r="HI474" s="84"/>
      <c r="HJ474" s="84"/>
      <c r="HK474" s="84"/>
      <c r="HL474" s="84"/>
      <c r="HM474" s="84"/>
      <c r="HN474" s="84"/>
      <c r="HO474" s="84"/>
      <c r="HP474" s="84"/>
      <c r="HQ474" s="84"/>
      <c r="HR474" s="84"/>
      <c r="HS474" s="84"/>
      <c r="HT474" s="84"/>
      <c r="HU474" s="84"/>
      <c r="HV474" s="84"/>
      <c r="HW474" s="84"/>
    </row>
    <row r="475" spans="1:231" x14ac:dyDescent="0.2">
      <c r="A475" s="85"/>
      <c r="B475" s="83"/>
      <c r="C475" s="84"/>
      <c r="D475" s="84"/>
      <c r="E475" s="84"/>
      <c r="F475" s="84"/>
      <c r="G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  <c r="S475" s="84"/>
      <c r="T475" s="84"/>
      <c r="U475" s="84"/>
      <c r="V475" s="84"/>
      <c r="W475" s="84"/>
      <c r="X475" s="84"/>
      <c r="Y475" s="84"/>
      <c r="Z475" s="84"/>
      <c r="AA475" s="84"/>
      <c r="AB475" s="84"/>
      <c r="AC475" s="84"/>
      <c r="AD475" s="84"/>
      <c r="AE475" s="84"/>
      <c r="AF475" s="84"/>
      <c r="AG475" s="84"/>
      <c r="AH475" s="84"/>
      <c r="AI475" s="84"/>
      <c r="AJ475" s="84"/>
      <c r="AK475" s="84"/>
      <c r="AL475" s="84"/>
      <c r="AM475" s="84"/>
      <c r="AN475" s="84"/>
      <c r="AO475" s="84"/>
      <c r="AP475" s="84"/>
      <c r="AQ475" s="84"/>
      <c r="AR475" s="84"/>
      <c r="AS475" s="84"/>
      <c r="AT475" s="84"/>
      <c r="AU475" s="84"/>
      <c r="AV475" s="84"/>
      <c r="AW475" s="84"/>
      <c r="AX475" s="84"/>
      <c r="AY475" s="84"/>
      <c r="AZ475" s="84"/>
      <c r="BA475" s="84"/>
      <c r="BB475" s="84"/>
      <c r="BC475" s="84"/>
      <c r="BD475" s="84"/>
      <c r="BE475" s="84"/>
      <c r="BF475" s="84"/>
      <c r="BG475" s="84"/>
      <c r="BH475" s="84"/>
      <c r="BI475" s="84"/>
      <c r="BJ475" s="84"/>
      <c r="BK475" s="84"/>
      <c r="BL475" s="84"/>
      <c r="BM475" s="84"/>
      <c r="BN475" s="84"/>
      <c r="BO475" s="84"/>
      <c r="BP475" s="84"/>
      <c r="BQ475" s="84"/>
      <c r="BR475" s="84"/>
      <c r="BS475" s="84"/>
      <c r="BT475" s="84"/>
      <c r="BU475" s="84"/>
      <c r="BV475" s="84"/>
      <c r="BW475" s="84"/>
      <c r="BX475" s="84"/>
      <c r="BY475" s="84"/>
      <c r="BZ475" s="84"/>
      <c r="CA475" s="84"/>
      <c r="CB475" s="84"/>
      <c r="CC475" s="84"/>
      <c r="CD475" s="84"/>
      <c r="CE475" s="84"/>
      <c r="CF475" s="84"/>
      <c r="CG475" s="84"/>
      <c r="CH475" s="84"/>
      <c r="CI475" s="84"/>
      <c r="CJ475" s="84"/>
      <c r="CK475" s="84"/>
      <c r="CL475" s="84"/>
      <c r="CM475" s="84"/>
      <c r="CN475" s="84"/>
      <c r="CO475" s="84"/>
      <c r="CP475" s="84"/>
      <c r="CQ475" s="84"/>
      <c r="CR475" s="84"/>
      <c r="CS475" s="84"/>
      <c r="CT475" s="84"/>
      <c r="CU475" s="84"/>
      <c r="CV475" s="84"/>
      <c r="CW475" s="84"/>
      <c r="CX475" s="84"/>
      <c r="CY475" s="84"/>
      <c r="CZ475" s="84"/>
      <c r="DA475" s="84"/>
      <c r="DB475" s="84"/>
      <c r="DC475" s="84"/>
      <c r="DD475" s="84"/>
      <c r="DE475" s="84"/>
      <c r="DF475" s="84"/>
      <c r="DG475" s="84"/>
      <c r="DH475" s="84"/>
      <c r="DI475" s="84"/>
      <c r="DJ475" s="84"/>
      <c r="DK475" s="84"/>
      <c r="DL475" s="84"/>
      <c r="DM475" s="84"/>
      <c r="DN475" s="84"/>
      <c r="DO475" s="84"/>
      <c r="DP475" s="84"/>
      <c r="DQ475" s="84"/>
      <c r="DR475" s="84"/>
      <c r="DS475" s="84"/>
      <c r="DT475" s="84"/>
      <c r="DU475" s="84"/>
      <c r="DV475" s="84"/>
      <c r="DW475" s="84"/>
      <c r="DX475" s="84"/>
      <c r="DY475" s="84"/>
      <c r="DZ475" s="84"/>
      <c r="EA475" s="84"/>
      <c r="EB475" s="84"/>
      <c r="EC475" s="84"/>
      <c r="ED475" s="84"/>
      <c r="EE475" s="84"/>
      <c r="EF475" s="84"/>
      <c r="EG475" s="84"/>
      <c r="EH475" s="84"/>
      <c r="EI475" s="84"/>
      <c r="EJ475" s="84"/>
      <c r="EK475" s="84"/>
      <c r="EL475" s="84"/>
      <c r="EM475" s="84"/>
      <c r="EN475" s="84"/>
      <c r="EO475" s="84"/>
      <c r="EP475" s="84"/>
      <c r="EQ475" s="84"/>
      <c r="ER475" s="84"/>
      <c r="ES475" s="84"/>
      <c r="ET475" s="84"/>
      <c r="EU475" s="84"/>
      <c r="EV475" s="84"/>
      <c r="EW475" s="84"/>
      <c r="EX475" s="84"/>
      <c r="EY475" s="84"/>
      <c r="EZ475" s="84"/>
      <c r="FA475" s="84"/>
      <c r="FB475" s="84"/>
      <c r="FC475" s="84"/>
      <c r="FD475" s="84"/>
      <c r="FE475" s="84"/>
      <c r="FF475" s="84"/>
      <c r="FG475" s="84"/>
      <c r="FH475" s="84"/>
      <c r="FI475" s="84"/>
      <c r="FJ475" s="84"/>
      <c r="FK475" s="84"/>
      <c r="FL475" s="84"/>
      <c r="FM475" s="84"/>
      <c r="FN475" s="84"/>
      <c r="FO475" s="84"/>
      <c r="FP475" s="84"/>
      <c r="FQ475" s="84"/>
      <c r="FR475" s="84"/>
      <c r="FS475" s="84"/>
      <c r="FT475" s="84"/>
      <c r="FU475" s="84"/>
      <c r="FV475" s="84"/>
      <c r="FW475" s="84"/>
      <c r="FX475" s="84"/>
      <c r="FY475" s="84"/>
      <c r="FZ475" s="84"/>
      <c r="GA475" s="84"/>
      <c r="GB475" s="84"/>
      <c r="GC475" s="84"/>
      <c r="GD475" s="84"/>
      <c r="GE475" s="84"/>
      <c r="GF475" s="84"/>
      <c r="GG475" s="84"/>
      <c r="GH475" s="84"/>
      <c r="GI475" s="84"/>
      <c r="GJ475" s="84"/>
      <c r="GK475" s="84"/>
      <c r="GL475" s="84"/>
      <c r="GM475" s="84"/>
      <c r="GN475" s="84"/>
      <c r="GO475" s="84"/>
      <c r="GP475" s="84"/>
      <c r="GQ475" s="84"/>
      <c r="GR475" s="84"/>
      <c r="GS475" s="84"/>
      <c r="GT475" s="84"/>
      <c r="GU475" s="84"/>
      <c r="GV475" s="84"/>
      <c r="GW475" s="84"/>
      <c r="GX475" s="84"/>
      <c r="GY475" s="84"/>
      <c r="GZ475" s="84"/>
      <c r="HA475" s="84"/>
      <c r="HB475" s="84"/>
      <c r="HC475" s="84"/>
      <c r="HD475" s="84"/>
      <c r="HE475" s="84"/>
      <c r="HF475" s="84"/>
      <c r="HG475" s="84"/>
      <c r="HH475" s="84"/>
      <c r="HI475" s="84"/>
      <c r="HJ475" s="84"/>
      <c r="HK475" s="84"/>
      <c r="HL475" s="84"/>
      <c r="HM475" s="84"/>
      <c r="HN475" s="84"/>
      <c r="HO475" s="84"/>
      <c r="HP475" s="84"/>
      <c r="HQ475" s="84"/>
      <c r="HR475" s="84"/>
      <c r="HS475" s="84"/>
      <c r="HT475" s="84"/>
      <c r="HU475" s="84"/>
      <c r="HV475" s="84"/>
      <c r="HW475" s="84"/>
    </row>
    <row r="476" spans="1:231" x14ac:dyDescent="0.2">
      <c r="A476" s="85"/>
      <c r="B476" s="83"/>
      <c r="C476" s="84"/>
      <c r="D476" s="84"/>
      <c r="E476" s="84"/>
      <c r="F476" s="84"/>
      <c r="G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  <c r="S476" s="84"/>
      <c r="T476" s="84"/>
      <c r="U476" s="84"/>
      <c r="V476" s="84"/>
      <c r="W476" s="84"/>
      <c r="X476" s="84"/>
      <c r="Y476" s="84"/>
      <c r="Z476" s="84"/>
      <c r="AA476" s="84"/>
      <c r="AB476" s="84"/>
      <c r="AC476" s="84"/>
      <c r="AD476" s="84"/>
      <c r="AE476" s="84"/>
      <c r="AF476" s="84"/>
      <c r="AG476" s="84"/>
      <c r="AH476" s="84"/>
      <c r="AI476" s="84"/>
      <c r="AJ476" s="84"/>
      <c r="AK476" s="84"/>
      <c r="AL476" s="84"/>
      <c r="AM476" s="84"/>
      <c r="AN476" s="84"/>
      <c r="AO476" s="84"/>
      <c r="AP476" s="84"/>
      <c r="AQ476" s="84"/>
      <c r="AR476" s="84"/>
      <c r="AS476" s="84"/>
      <c r="AT476" s="84"/>
      <c r="AU476" s="84"/>
      <c r="AV476" s="84"/>
      <c r="AW476" s="84"/>
      <c r="AX476" s="84"/>
      <c r="AY476" s="84"/>
      <c r="AZ476" s="84"/>
      <c r="BA476" s="84"/>
      <c r="BB476" s="84"/>
      <c r="BC476" s="84"/>
      <c r="BD476" s="84"/>
      <c r="BE476" s="84"/>
      <c r="BF476" s="84"/>
      <c r="BG476" s="84"/>
      <c r="BH476" s="84"/>
      <c r="BI476" s="84"/>
      <c r="BJ476" s="84"/>
      <c r="BK476" s="84"/>
      <c r="BL476" s="84"/>
      <c r="BM476" s="84"/>
      <c r="BN476" s="84"/>
      <c r="BO476" s="84"/>
      <c r="BP476" s="84"/>
      <c r="BQ476" s="84"/>
      <c r="BR476" s="84"/>
      <c r="BS476" s="84"/>
      <c r="BT476" s="84"/>
      <c r="BU476" s="84"/>
      <c r="BV476" s="84"/>
      <c r="BW476" s="84"/>
      <c r="BX476" s="84"/>
      <c r="BY476" s="84"/>
      <c r="BZ476" s="84"/>
      <c r="CA476" s="84"/>
      <c r="CB476" s="84"/>
      <c r="CC476" s="84"/>
      <c r="CD476" s="84"/>
      <c r="CE476" s="84"/>
      <c r="CF476" s="84"/>
      <c r="CG476" s="84"/>
      <c r="CH476" s="84"/>
      <c r="CI476" s="84"/>
      <c r="CJ476" s="84"/>
      <c r="CK476" s="84"/>
      <c r="CL476" s="84"/>
      <c r="CM476" s="84"/>
      <c r="CN476" s="84"/>
      <c r="CO476" s="84"/>
      <c r="CP476" s="84"/>
      <c r="CQ476" s="84"/>
      <c r="CR476" s="84"/>
      <c r="CS476" s="84"/>
      <c r="CT476" s="84"/>
      <c r="CU476" s="84"/>
      <c r="CV476" s="84"/>
      <c r="CW476" s="84"/>
      <c r="CX476" s="84"/>
      <c r="CY476" s="84"/>
      <c r="CZ476" s="84"/>
      <c r="DA476" s="84"/>
      <c r="DB476" s="84"/>
      <c r="DC476" s="84"/>
      <c r="DD476" s="84"/>
      <c r="DE476" s="84"/>
      <c r="DF476" s="84"/>
      <c r="DG476" s="84"/>
      <c r="DH476" s="84"/>
      <c r="DI476" s="84"/>
      <c r="DJ476" s="84"/>
      <c r="DK476" s="84"/>
      <c r="DL476" s="84"/>
      <c r="DM476" s="84"/>
      <c r="DN476" s="84"/>
      <c r="DO476" s="84"/>
      <c r="DP476" s="84"/>
      <c r="DQ476" s="84"/>
      <c r="DR476" s="84"/>
      <c r="DS476" s="84"/>
      <c r="DT476" s="84"/>
      <c r="DU476" s="84"/>
      <c r="DV476" s="84"/>
      <c r="DW476" s="84"/>
      <c r="DX476" s="84"/>
      <c r="DY476" s="84"/>
      <c r="DZ476" s="84"/>
      <c r="EA476" s="84"/>
      <c r="EB476" s="84"/>
      <c r="EC476" s="84"/>
      <c r="ED476" s="84"/>
      <c r="EE476" s="84"/>
      <c r="EF476" s="84"/>
      <c r="EG476" s="84"/>
      <c r="EH476" s="84"/>
      <c r="EI476" s="84"/>
      <c r="EJ476" s="84"/>
      <c r="EK476" s="84"/>
      <c r="EL476" s="84"/>
      <c r="EM476" s="84"/>
      <c r="EN476" s="84"/>
      <c r="EO476" s="84"/>
      <c r="EP476" s="84"/>
      <c r="EQ476" s="84"/>
      <c r="ER476" s="84"/>
      <c r="ES476" s="84"/>
      <c r="ET476" s="84"/>
      <c r="EU476" s="84"/>
      <c r="EV476" s="84"/>
      <c r="EW476" s="84"/>
      <c r="EX476" s="84"/>
      <c r="EY476" s="84"/>
      <c r="EZ476" s="84"/>
      <c r="FA476" s="84"/>
      <c r="FB476" s="84"/>
      <c r="FC476" s="84"/>
      <c r="FD476" s="84"/>
      <c r="FE476" s="84"/>
      <c r="FF476" s="84"/>
      <c r="FG476" s="84"/>
      <c r="FH476" s="84"/>
      <c r="FI476" s="84"/>
      <c r="FJ476" s="84"/>
      <c r="FK476" s="84"/>
      <c r="FL476" s="84"/>
      <c r="FM476" s="84"/>
      <c r="FN476" s="84"/>
      <c r="FO476" s="84"/>
      <c r="FP476" s="84"/>
      <c r="FQ476" s="84"/>
      <c r="FR476" s="84"/>
      <c r="FS476" s="84"/>
      <c r="FT476" s="84"/>
      <c r="FU476" s="84"/>
      <c r="FV476" s="84"/>
      <c r="FW476" s="84"/>
      <c r="FX476" s="84"/>
      <c r="FY476" s="84"/>
      <c r="FZ476" s="84"/>
      <c r="GA476" s="84"/>
      <c r="GB476" s="84"/>
      <c r="GC476" s="84"/>
      <c r="GD476" s="84"/>
      <c r="GE476" s="84"/>
      <c r="GF476" s="84"/>
      <c r="GG476" s="84"/>
      <c r="GH476" s="84"/>
      <c r="GI476" s="84"/>
      <c r="GJ476" s="84"/>
      <c r="GK476" s="84"/>
      <c r="GL476" s="84"/>
      <c r="GM476" s="84"/>
      <c r="GN476" s="84"/>
      <c r="GO476" s="84"/>
      <c r="GP476" s="84"/>
      <c r="GQ476" s="84"/>
      <c r="GR476" s="84"/>
      <c r="GS476" s="84"/>
      <c r="GT476" s="84"/>
      <c r="GU476" s="84"/>
      <c r="GV476" s="84"/>
      <c r="GW476" s="84"/>
      <c r="GX476" s="84"/>
      <c r="GY476" s="84"/>
      <c r="GZ476" s="84"/>
      <c r="HA476" s="84"/>
      <c r="HB476" s="84"/>
      <c r="HC476" s="84"/>
      <c r="HD476" s="84"/>
      <c r="HE476" s="84"/>
      <c r="HF476" s="84"/>
      <c r="HG476" s="84"/>
      <c r="HH476" s="84"/>
      <c r="HI476" s="84"/>
      <c r="HJ476" s="84"/>
      <c r="HK476" s="84"/>
      <c r="HL476" s="84"/>
      <c r="HM476" s="84"/>
      <c r="HN476" s="84"/>
      <c r="HO476" s="84"/>
      <c r="HP476" s="84"/>
      <c r="HQ476" s="84"/>
      <c r="HR476" s="84"/>
      <c r="HS476" s="84"/>
      <c r="HT476" s="84"/>
      <c r="HU476" s="84"/>
      <c r="HV476" s="84"/>
      <c r="HW476" s="84"/>
    </row>
    <row r="477" spans="1:231" x14ac:dyDescent="0.2">
      <c r="A477" s="85"/>
      <c r="B477" s="83"/>
      <c r="C477" s="84"/>
      <c r="D477" s="84"/>
      <c r="E477" s="84"/>
      <c r="F477" s="84"/>
      <c r="G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  <c r="S477" s="84"/>
      <c r="T477" s="84"/>
      <c r="U477" s="84"/>
      <c r="V477" s="84"/>
      <c r="W477" s="84"/>
      <c r="X477" s="84"/>
      <c r="Y477" s="84"/>
      <c r="Z477" s="84"/>
      <c r="AA477" s="84"/>
      <c r="AB477" s="84"/>
      <c r="AC477" s="84"/>
      <c r="AD477" s="84"/>
      <c r="AE477" s="84"/>
      <c r="AF477" s="84"/>
      <c r="AG477" s="84"/>
      <c r="AH477" s="84"/>
      <c r="AI477" s="84"/>
      <c r="AJ477" s="84"/>
      <c r="AK477" s="84"/>
      <c r="AL477" s="84"/>
      <c r="AM477" s="84"/>
      <c r="AN477" s="84"/>
      <c r="AO477" s="84"/>
      <c r="AP477" s="84"/>
      <c r="AQ477" s="84"/>
      <c r="AR477" s="84"/>
      <c r="AS477" s="84"/>
      <c r="AT477" s="84"/>
      <c r="AU477" s="84"/>
      <c r="AV477" s="84"/>
      <c r="AW477" s="84"/>
      <c r="AX477" s="84"/>
      <c r="AY477" s="84"/>
      <c r="AZ477" s="84"/>
      <c r="BA477" s="84"/>
      <c r="BB477" s="84"/>
      <c r="BC477" s="84"/>
      <c r="BD477" s="84"/>
      <c r="BE477" s="84"/>
      <c r="BF477" s="84"/>
      <c r="BG477" s="84"/>
      <c r="BH477" s="84"/>
      <c r="BI477" s="84"/>
      <c r="BJ477" s="84"/>
      <c r="BK477" s="84"/>
      <c r="BL477" s="84"/>
      <c r="BM477" s="84"/>
      <c r="BN477" s="84"/>
      <c r="BO477" s="84"/>
      <c r="BP477" s="84"/>
      <c r="BQ477" s="84"/>
      <c r="BR477" s="84"/>
      <c r="BS477" s="84"/>
      <c r="BT477" s="84"/>
      <c r="BU477" s="84"/>
      <c r="BV477" s="84"/>
      <c r="BW477" s="84"/>
      <c r="BX477" s="84"/>
      <c r="BY477" s="84"/>
      <c r="BZ477" s="84"/>
      <c r="CA477" s="84"/>
      <c r="CB477" s="84"/>
      <c r="CC477" s="84"/>
      <c r="CD477" s="84"/>
      <c r="CE477" s="84"/>
      <c r="CF477" s="84"/>
      <c r="CG477" s="84"/>
      <c r="CH477" s="84"/>
      <c r="CI477" s="84"/>
      <c r="CJ477" s="84"/>
      <c r="CK477" s="84"/>
      <c r="CL477" s="84"/>
      <c r="CM477" s="84"/>
      <c r="CN477" s="84"/>
      <c r="CO477" s="84"/>
      <c r="CP477" s="84"/>
      <c r="CQ477" s="84"/>
      <c r="CR477" s="84"/>
      <c r="CS477" s="84"/>
      <c r="CT477" s="84"/>
      <c r="CU477" s="84"/>
      <c r="CV477" s="84"/>
      <c r="CW477" s="84"/>
      <c r="CX477" s="84"/>
      <c r="CY477" s="84"/>
      <c r="CZ477" s="84"/>
      <c r="DA477" s="84"/>
      <c r="DB477" s="84"/>
      <c r="DC477" s="84"/>
      <c r="DD477" s="84"/>
      <c r="DE477" s="84"/>
      <c r="DF477" s="84"/>
      <c r="DG477" s="84"/>
      <c r="DH477" s="84"/>
      <c r="DI477" s="84"/>
      <c r="DJ477" s="84"/>
      <c r="DK477" s="84"/>
      <c r="DL477" s="84"/>
      <c r="DM477" s="84"/>
      <c r="DN477" s="84"/>
      <c r="DO477" s="84"/>
      <c r="DP477" s="84"/>
      <c r="DQ477" s="84"/>
      <c r="DR477" s="84"/>
      <c r="DS477" s="84"/>
      <c r="DT477" s="84"/>
      <c r="DU477" s="84"/>
      <c r="DV477" s="84"/>
      <c r="DW477" s="84"/>
      <c r="DX477" s="84"/>
      <c r="DY477" s="84"/>
      <c r="DZ477" s="84"/>
      <c r="EA477" s="84"/>
      <c r="EB477" s="84"/>
      <c r="EC477" s="84"/>
      <c r="ED477" s="84"/>
      <c r="EE477" s="84"/>
      <c r="EF477" s="84"/>
      <c r="EG477" s="84"/>
      <c r="EH477" s="84"/>
      <c r="EI477" s="84"/>
      <c r="EJ477" s="84"/>
      <c r="EK477" s="84"/>
      <c r="EL477" s="84"/>
      <c r="EM477" s="84"/>
      <c r="EN477" s="84"/>
      <c r="EO477" s="84"/>
      <c r="EP477" s="84"/>
      <c r="EQ477" s="84"/>
      <c r="ER477" s="84"/>
      <c r="ES477" s="84"/>
      <c r="ET477" s="84"/>
      <c r="EU477" s="84"/>
      <c r="EV477" s="84"/>
      <c r="EW477" s="84"/>
      <c r="EX477" s="84"/>
      <c r="EY477" s="84"/>
      <c r="EZ477" s="84"/>
      <c r="FA477" s="84"/>
      <c r="FB477" s="84"/>
      <c r="FC477" s="84"/>
      <c r="FD477" s="84"/>
      <c r="FE477" s="84"/>
      <c r="FF477" s="84"/>
      <c r="FG477" s="84"/>
      <c r="FH477" s="84"/>
      <c r="FI477" s="84"/>
      <c r="FJ477" s="84"/>
      <c r="FK477" s="84"/>
      <c r="FL477" s="84"/>
      <c r="FM477" s="84"/>
      <c r="FN477" s="84"/>
      <c r="FO477" s="84"/>
      <c r="FP477" s="84"/>
      <c r="FQ477" s="84"/>
      <c r="FR477" s="84"/>
      <c r="FS477" s="84"/>
      <c r="FT477" s="84"/>
      <c r="FU477" s="84"/>
      <c r="FV477" s="84"/>
      <c r="FW477" s="84"/>
      <c r="FX477" s="84"/>
      <c r="FY477" s="84"/>
      <c r="FZ477" s="84"/>
      <c r="GA477" s="84"/>
      <c r="GB477" s="84"/>
      <c r="GC477" s="84"/>
      <c r="GD477" s="84"/>
      <c r="GE477" s="84"/>
      <c r="GF477" s="84"/>
      <c r="GG477" s="84"/>
      <c r="GH477" s="84"/>
      <c r="GI477" s="84"/>
      <c r="GJ477" s="84"/>
      <c r="GK477" s="84"/>
      <c r="GL477" s="84"/>
      <c r="GM477" s="84"/>
      <c r="GN477" s="84"/>
      <c r="GO477" s="84"/>
      <c r="GP477" s="84"/>
      <c r="GQ477" s="84"/>
      <c r="GR477" s="84"/>
      <c r="GS477" s="84"/>
      <c r="GT477" s="84"/>
      <c r="GU477" s="84"/>
      <c r="GV477" s="84"/>
      <c r="GW477" s="84"/>
      <c r="GX477" s="84"/>
      <c r="GY477" s="84"/>
      <c r="GZ477" s="84"/>
      <c r="HA477" s="84"/>
      <c r="HB477" s="84"/>
      <c r="HC477" s="84"/>
      <c r="HD477" s="84"/>
      <c r="HE477" s="84"/>
      <c r="HF477" s="84"/>
      <c r="HG477" s="84"/>
      <c r="HH477" s="84"/>
      <c r="HI477" s="84"/>
      <c r="HJ477" s="84"/>
      <c r="HK477" s="84"/>
      <c r="HL477" s="84"/>
      <c r="HM477" s="84"/>
      <c r="HN477" s="84"/>
      <c r="HO477" s="84"/>
      <c r="HP477" s="84"/>
      <c r="HQ477" s="84"/>
      <c r="HR477" s="84"/>
      <c r="HS477" s="84"/>
      <c r="HT477" s="84"/>
      <c r="HU477" s="84"/>
      <c r="HV477" s="84"/>
      <c r="HW477" s="84"/>
    </row>
  </sheetData>
  <mergeCells count="1">
    <mergeCell ref="A5:D5"/>
  </mergeCells>
  <pageMargins left="0.98425196850393704" right="0.51181102362204722" top="0.51181102362204722" bottom="0.47244094488188981" header="0.31496062992125984" footer="0.11811023622047245"/>
  <pageSetup paperSize="9" scale="90" firstPageNumber="15" orientation="portrait" useFirstPageNumber="1" horizontalDpi="4294967293" verticalDpi="0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69"/>
  <sheetViews>
    <sheetView view="pageBreakPreview" zoomScaleNormal="100" zoomScaleSheetLayoutView="100" workbookViewId="0"/>
  </sheetViews>
  <sheetFormatPr defaultRowHeight="12.75" x14ac:dyDescent="0.2"/>
  <cols>
    <col min="1" max="1" width="5.85546875" style="1" customWidth="1"/>
    <col min="2" max="2" width="6.28515625" style="1" customWidth="1"/>
    <col min="3" max="3" width="12" style="2" customWidth="1"/>
    <col min="4" max="4" width="5.7109375" style="3" customWidth="1"/>
    <col min="5" max="5" width="56" style="1" customWidth="1"/>
    <col min="6" max="6" width="12.5703125" customWidth="1"/>
    <col min="7" max="16384" width="9.140625" style="4"/>
  </cols>
  <sheetData>
    <row r="1" spans="1:6" x14ac:dyDescent="0.2">
      <c r="E1" s="1" t="s">
        <v>577</v>
      </c>
    </row>
    <row r="2" spans="1:6" x14ac:dyDescent="0.2">
      <c r="E2" s="1" t="s">
        <v>576</v>
      </c>
    </row>
    <row r="3" spans="1:6" x14ac:dyDescent="0.2">
      <c r="E3" s="1" t="s">
        <v>947</v>
      </c>
    </row>
    <row r="5" spans="1:6" ht="33.75" customHeight="1" x14ac:dyDescent="0.2">
      <c r="A5" s="231" t="s">
        <v>578</v>
      </c>
      <c r="B5" s="231"/>
      <c r="C5" s="231"/>
      <c r="D5" s="231"/>
      <c r="E5" s="231"/>
      <c r="F5" s="231"/>
    </row>
    <row r="7" spans="1:6" ht="47.25" customHeight="1" x14ac:dyDescent="0.2">
      <c r="A7" s="6" t="s">
        <v>488</v>
      </c>
      <c r="B7" s="6" t="s">
        <v>489</v>
      </c>
      <c r="C7" s="6" t="s">
        <v>212</v>
      </c>
      <c r="D7" s="7" t="s">
        <v>213</v>
      </c>
      <c r="E7" s="6" t="s">
        <v>214</v>
      </c>
      <c r="F7" s="8" t="s">
        <v>487</v>
      </c>
    </row>
    <row r="8" spans="1:6" s="30" customFormat="1" ht="14.25" customHeight="1" x14ac:dyDescent="0.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f>E8+1</f>
        <v>6</v>
      </c>
    </row>
    <row r="9" spans="1:6" s="36" customFormat="1" ht="16.5" customHeight="1" x14ac:dyDescent="0.2">
      <c r="A9" s="49">
        <v>906</v>
      </c>
      <c r="B9" s="49"/>
      <c r="C9" s="49"/>
      <c r="D9" s="49"/>
      <c r="E9" s="86" t="s">
        <v>490</v>
      </c>
      <c r="F9" s="16">
        <f>F10+F108+F116+F153+F206+F324+F358+F366</f>
        <v>348227.10660000006</v>
      </c>
    </row>
    <row r="10" spans="1:6" s="30" customFormat="1" ht="15.75" customHeight="1" x14ac:dyDescent="0.2">
      <c r="A10" s="38"/>
      <c r="B10" s="37" t="s">
        <v>491</v>
      </c>
      <c r="C10" s="6"/>
      <c r="D10" s="7"/>
      <c r="E10" s="18" t="s">
        <v>492</v>
      </c>
      <c r="F10" s="19">
        <f>F11+F18+F52</f>
        <v>55394.324690000001</v>
      </c>
    </row>
    <row r="11" spans="1:6" s="30" customFormat="1" ht="29.25" customHeight="1" x14ac:dyDescent="0.2">
      <c r="A11" s="38"/>
      <c r="B11" s="7" t="s">
        <v>493</v>
      </c>
      <c r="C11" s="6"/>
      <c r="D11" s="7"/>
      <c r="E11" s="18" t="s">
        <v>494</v>
      </c>
      <c r="F11" s="19">
        <f>F12</f>
        <v>2594.6857599999998</v>
      </c>
    </row>
    <row r="12" spans="1:6" s="33" customFormat="1" ht="27.75" customHeight="1" x14ac:dyDescent="0.2">
      <c r="A12" s="38"/>
      <c r="B12" s="38"/>
      <c r="C12" s="37" t="s">
        <v>468</v>
      </c>
      <c r="D12" s="38"/>
      <c r="E12" s="18" t="s">
        <v>195</v>
      </c>
      <c r="F12" s="19">
        <f>F13</f>
        <v>2594.6857599999998</v>
      </c>
    </row>
    <row r="13" spans="1:6" s="30" customFormat="1" ht="28.5" customHeight="1" x14ac:dyDescent="0.2">
      <c r="A13" s="38"/>
      <c r="B13" s="38"/>
      <c r="C13" s="37" t="s">
        <v>469</v>
      </c>
      <c r="D13" s="25"/>
      <c r="E13" s="26" t="s">
        <v>196</v>
      </c>
      <c r="F13" s="19">
        <f>F14+F16</f>
        <v>2594.6857599999998</v>
      </c>
    </row>
    <row r="14" spans="1:6" s="87" customFormat="1" ht="15" customHeight="1" x14ac:dyDescent="0.2">
      <c r="A14" s="38"/>
      <c r="B14" s="38"/>
      <c r="C14" s="7" t="s">
        <v>470</v>
      </c>
      <c r="D14" s="37"/>
      <c r="E14" s="18" t="s">
        <v>197</v>
      </c>
      <c r="F14" s="19">
        <f>F15</f>
        <v>2274.6857599999998</v>
      </c>
    </row>
    <row r="15" spans="1:6" s="87" customFormat="1" ht="54.75" customHeight="1" x14ac:dyDescent="0.2">
      <c r="A15" s="38"/>
      <c r="B15" s="38"/>
      <c r="C15" s="7"/>
      <c r="D15" s="25" t="s">
        <v>283</v>
      </c>
      <c r="E15" s="26" t="s">
        <v>284</v>
      </c>
      <c r="F15" s="19">
        <v>2274.6857599999998</v>
      </c>
    </row>
    <row r="16" spans="1:6" s="87" customFormat="1" ht="42" customHeight="1" x14ac:dyDescent="0.2">
      <c r="A16" s="38"/>
      <c r="B16" s="38"/>
      <c r="C16" s="7" t="s">
        <v>474</v>
      </c>
      <c r="D16" s="25"/>
      <c r="E16" s="26" t="s">
        <v>201</v>
      </c>
      <c r="F16" s="19">
        <f>F17</f>
        <v>320</v>
      </c>
    </row>
    <row r="17" spans="1:6" s="87" customFormat="1" ht="54.75" customHeight="1" x14ac:dyDescent="0.2">
      <c r="A17" s="38"/>
      <c r="B17" s="38"/>
      <c r="C17" s="7"/>
      <c r="D17" s="25" t="s">
        <v>283</v>
      </c>
      <c r="E17" s="26" t="s">
        <v>284</v>
      </c>
      <c r="F17" s="19">
        <v>320</v>
      </c>
    </row>
    <row r="18" spans="1:6" s="30" customFormat="1" ht="41.25" customHeight="1" x14ac:dyDescent="0.2">
      <c r="A18" s="38"/>
      <c r="B18" s="37" t="s">
        <v>495</v>
      </c>
      <c r="C18" s="6"/>
      <c r="D18" s="7"/>
      <c r="E18" s="18" t="s">
        <v>496</v>
      </c>
      <c r="F18" s="19">
        <f>F19+F25+F33+F40</f>
        <v>33103.443550000004</v>
      </c>
    </row>
    <row r="19" spans="1:6" s="30" customFormat="1" ht="28.5" customHeight="1" x14ac:dyDescent="0.2">
      <c r="A19" s="38"/>
      <c r="B19" s="38"/>
      <c r="C19" s="7" t="s">
        <v>262</v>
      </c>
      <c r="D19" s="25"/>
      <c r="E19" s="26" t="s">
        <v>33</v>
      </c>
      <c r="F19" s="19">
        <f>F20</f>
        <v>147.46202000000002</v>
      </c>
    </row>
    <row r="20" spans="1:6" s="30" customFormat="1" ht="16.5" customHeight="1" x14ac:dyDescent="0.2">
      <c r="A20" s="38"/>
      <c r="B20" s="38"/>
      <c r="C20" s="7" t="s">
        <v>271</v>
      </c>
      <c r="D20" s="25"/>
      <c r="E20" s="26" t="s">
        <v>42</v>
      </c>
      <c r="F20" s="19">
        <f>F21</f>
        <v>147.46202000000002</v>
      </c>
    </row>
    <row r="21" spans="1:6" s="30" customFormat="1" ht="28.5" customHeight="1" x14ac:dyDescent="0.2">
      <c r="A21" s="38"/>
      <c r="B21" s="38"/>
      <c r="C21" s="7" t="s">
        <v>276</v>
      </c>
      <c r="D21" s="25"/>
      <c r="E21" s="26" t="s">
        <v>46</v>
      </c>
      <c r="F21" s="19">
        <f>F22</f>
        <v>147.46202000000002</v>
      </c>
    </row>
    <row r="22" spans="1:6" s="88" customFormat="1" ht="54.75" customHeight="1" x14ac:dyDescent="0.2">
      <c r="A22" s="38"/>
      <c r="B22" s="38"/>
      <c r="C22" s="7" t="s">
        <v>279</v>
      </c>
      <c r="D22" s="25"/>
      <c r="E22" s="26" t="s">
        <v>49</v>
      </c>
      <c r="F22" s="19">
        <f>SUM(F23:F24)</f>
        <v>147.46202000000002</v>
      </c>
    </row>
    <row r="23" spans="1:6" s="30" customFormat="1" ht="54.75" customHeight="1" x14ac:dyDescent="0.2">
      <c r="A23" s="38"/>
      <c r="B23" s="38"/>
      <c r="C23" s="7"/>
      <c r="D23" s="25" t="s">
        <v>283</v>
      </c>
      <c r="E23" s="26" t="s">
        <v>284</v>
      </c>
      <c r="F23" s="19">
        <v>133.16202000000001</v>
      </c>
    </row>
    <row r="24" spans="1:6" s="30" customFormat="1" ht="30" customHeight="1" x14ac:dyDescent="0.2">
      <c r="A24" s="38"/>
      <c r="B24" s="38"/>
      <c r="C24" s="7"/>
      <c r="D24" s="25" t="s">
        <v>285</v>
      </c>
      <c r="E24" s="26" t="s">
        <v>286</v>
      </c>
      <c r="F24" s="19">
        <v>14.3</v>
      </c>
    </row>
    <row r="25" spans="1:6" s="30" customFormat="1" ht="28.5" customHeight="1" x14ac:dyDescent="0.2">
      <c r="A25" s="38"/>
      <c r="B25" s="38"/>
      <c r="C25" s="7" t="s">
        <v>349</v>
      </c>
      <c r="D25" s="25"/>
      <c r="E25" s="26" t="s">
        <v>87</v>
      </c>
      <c r="F25" s="19">
        <f>F26</f>
        <v>1443.8</v>
      </c>
    </row>
    <row r="26" spans="1:6" s="30" customFormat="1" ht="27" customHeight="1" x14ac:dyDescent="0.2">
      <c r="A26" s="38"/>
      <c r="B26" s="38"/>
      <c r="C26" s="7" t="s">
        <v>350</v>
      </c>
      <c r="D26" s="25"/>
      <c r="E26" s="26" t="s">
        <v>88</v>
      </c>
      <c r="F26" s="19">
        <f>F27</f>
        <v>1443.8</v>
      </c>
    </row>
    <row r="27" spans="1:6" s="30" customFormat="1" ht="15.75" customHeight="1" x14ac:dyDescent="0.2">
      <c r="A27" s="38"/>
      <c r="B27" s="38"/>
      <c r="C27" s="7" t="s">
        <v>358</v>
      </c>
      <c r="D27" s="25"/>
      <c r="E27" s="26" t="s">
        <v>94</v>
      </c>
      <c r="F27" s="19">
        <f>F28+F30</f>
        <v>1443.8</v>
      </c>
    </row>
    <row r="28" spans="1:6" s="88" customFormat="1" ht="15.75" customHeight="1" x14ac:dyDescent="0.2">
      <c r="A28" s="38"/>
      <c r="B28" s="38"/>
      <c r="C28" s="37" t="s">
        <v>360</v>
      </c>
      <c r="D28" s="25"/>
      <c r="E28" s="18" t="s">
        <v>95</v>
      </c>
      <c r="F28" s="19">
        <f>F29</f>
        <v>11</v>
      </c>
    </row>
    <row r="29" spans="1:6" s="30" customFormat="1" ht="27" customHeight="1" x14ac:dyDescent="0.2">
      <c r="A29" s="38"/>
      <c r="B29" s="38"/>
      <c r="C29" s="37"/>
      <c r="D29" s="25" t="s">
        <v>285</v>
      </c>
      <c r="E29" s="26" t="s">
        <v>286</v>
      </c>
      <c r="F29" s="19">
        <v>11</v>
      </c>
    </row>
    <row r="30" spans="1:6" s="88" customFormat="1" ht="27.75" customHeight="1" x14ac:dyDescent="0.2">
      <c r="A30" s="38"/>
      <c r="B30" s="38"/>
      <c r="C30" s="7" t="s">
        <v>361</v>
      </c>
      <c r="D30" s="25"/>
      <c r="E30" s="26" t="s">
        <v>96</v>
      </c>
      <c r="F30" s="19">
        <f>SUM(F31:F32)</f>
        <v>1432.8</v>
      </c>
    </row>
    <row r="31" spans="1:6" s="30" customFormat="1" ht="54.75" customHeight="1" x14ac:dyDescent="0.2">
      <c r="A31" s="38"/>
      <c r="B31" s="38"/>
      <c r="C31" s="7"/>
      <c r="D31" s="25" t="s">
        <v>283</v>
      </c>
      <c r="E31" s="26" t="s">
        <v>284</v>
      </c>
      <c r="F31" s="19">
        <v>1384.7</v>
      </c>
    </row>
    <row r="32" spans="1:6" s="30" customFormat="1" ht="29.25" customHeight="1" x14ac:dyDescent="0.2">
      <c r="A32" s="38"/>
      <c r="B32" s="38"/>
      <c r="C32" s="7"/>
      <c r="D32" s="25" t="s">
        <v>285</v>
      </c>
      <c r="E32" s="26" t="s">
        <v>286</v>
      </c>
      <c r="F32" s="19">
        <v>48.1</v>
      </c>
    </row>
    <row r="33" spans="1:6" s="30" customFormat="1" ht="29.25" customHeight="1" x14ac:dyDescent="0.2">
      <c r="A33" s="38"/>
      <c r="B33" s="38"/>
      <c r="C33" s="37" t="s">
        <v>435</v>
      </c>
      <c r="D33" s="38"/>
      <c r="E33" s="18" t="s">
        <v>165</v>
      </c>
      <c r="F33" s="19">
        <f>F34</f>
        <v>88</v>
      </c>
    </row>
    <row r="34" spans="1:6" s="30" customFormat="1" ht="29.25" customHeight="1" x14ac:dyDescent="0.2">
      <c r="A34" s="38"/>
      <c r="B34" s="38"/>
      <c r="C34" s="37" t="s">
        <v>439</v>
      </c>
      <c r="D34" s="38"/>
      <c r="E34" s="18" t="s">
        <v>169</v>
      </c>
      <c r="F34" s="19">
        <f>F35</f>
        <v>88</v>
      </c>
    </row>
    <row r="35" spans="1:6" s="30" customFormat="1" ht="40.5" customHeight="1" x14ac:dyDescent="0.2">
      <c r="A35" s="38"/>
      <c r="B35" s="38"/>
      <c r="C35" s="37" t="s">
        <v>440</v>
      </c>
      <c r="D35" s="38"/>
      <c r="E35" s="18" t="s">
        <v>170</v>
      </c>
      <c r="F35" s="19">
        <f>F36+F38</f>
        <v>88</v>
      </c>
    </row>
    <row r="36" spans="1:6" s="89" customFormat="1" ht="27.75" customHeight="1" x14ac:dyDescent="0.2">
      <c r="A36" s="49"/>
      <c r="B36" s="49"/>
      <c r="C36" s="37" t="s">
        <v>441</v>
      </c>
      <c r="D36" s="38"/>
      <c r="E36" s="18" t="s">
        <v>442</v>
      </c>
      <c r="F36" s="19">
        <f>F37</f>
        <v>20</v>
      </c>
    </row>
    <row r="37" spans="1:6" s="89" customFormat="1" ht="27.75" customHeight="1" x14ac:dyDescent="0.2">
      <c r="A37" s="49"/>
      <c r="B37" s="49"/>
      <c r="C37" s="37"/>
      <c r="D37" s="25" t="s">
        <v>285</v>
      </c>
      <c r="E37" s="26" t="s">
        <v>286</v>
      </c>
      <c r="F37" s="19">
        <v>20</v>
      </c>
    </row>
    <row r="38" spans="1:6" s="24" customFormat="1" ht="42" customHeight="1" x14ac:dyDescent="0.2">
      <c r="A38" s="38"/>
      <c r="B38" s="38"/>
      <c r="C38" s="37" t="s">
        <v>443</v>
      </c>
      <c r="D38" s="38"/>
      <c r="E38" s="18" t="s">
        <v>171</v>
      </c>
      <c r="F38" s="19">
        <f>F39</f>
        <v>68</v>
      </c>
    </row>
    <row r="39" spans="1:6" s="24" customFormat="1" ht="27.75" customHeight="1" x14ac:dyDescent="0.2">
      <c r="A39" s="38"/>
      <c r="B39" s="38"/>
      <c r="C39" s="37"/>
      <c r="D39" s="25" t="s">
        <v>285</v>
      </c>
      <c r="E39" s="26" t="s">
        <v>286</v>
      </c>
      <c r="F39" s="19">
        <v>68</v>
      </c>
    </row>
    <row r="40" spans="1:6" s="30" customFormat="1" ht="27.75" customHeight="1" x14ac:dyDescent="0.2">
      <c r="A40" s="38"/>
      <c r="B40" s="38"/>
      <c r="C40" s="37" t="s">
        <v>468</v>
      </c>
      <c r="D40" s="38"/>
      <c r="E40" s="18" t="s">
        <v>195</v>
      </c>
      <c r="F40" s="19">
        <f>F41+F48</f>
        <v>31424.181530000002</v>
      </c>
    </row>
    <row r="41" spans="1:6" s="30" customFormat="1" ht="29.25" customHeight="1" x14ac:dyDescent="0.2">
      <c r="A41" s="38"/>
      <c r="B41" s="38"/>
      <c r="C41" s="37" t="s">
        <v>469</v>
      </c>
      <c r="D41" s="25"/>
      <c r="E41" s="26" t="s">
        <v>196</v>
      </c>
      <c r="F41" s="19">
        <f>F42+F46</f>
        <v>31330.394390000001</v>
      </c>
    </row>
    <row r="42" spans="1:6" s="30" customFormat="1" ht="15.75" customHeight="1" x14ac:dyDescent="0.2">
      <c r="A42" s="38"/>
      <c r="B42" s="38"/>
      <c r="C42" s="7" t="s">
        <v>471</v>
      </c>
      <c r="D42" s="37"/>
      <c r="E42" s="18" t="s">
        <v>198</v>
      </c>
      <c r="F42" s="19">
        <f>SUM(F43:F45)</f>
        <v>31304.63639</v>
      </c>
    </row>
    <row r="43" spans="1:6" s="30" customFormat="1" ht="55.5" customHeight="1" x14ac:dyDescent="0.2">
      <c r="A43" s="38"/>
      <c r="B43" s="38"/>
      <c r="C43" s="7"/>
      <c r="D43" s="25" t="s">
        <v>283</v>
      </c>
      <c r="E43" s="26" t="s">
        <v>284</v>
      </c>
      <c r="F43" s="19">
        <v>28139.42</v>
      </c>
    </row>
    <row r="44" spans="1:6" s="30" customFormat="1" ht="28.5" customHeight="1" x14ac:dyDescent="0.2">
      <c r="A44" s="38"/>
      <c r="B44" s="38"/>
      <c r="C44" s="7"/>
      <c r="D44" s="25" t="s">
        <v>285</v>
      </c>
      <c r="E44" s="26" t="s">
        <v>286</v>
      </c>
      <c r="F44" s="19">
        <v>3147.8003899999999</v>
      </c>
    </row>
    <row r="45" spans="1:6" s="30" customFormat="1" ht="15.75" customHeight="1" x14ac:dyDescent="0.2">
      <c r="A45" s="38"/>
      <c r="B45" s="38"/>
      <c r="C45" s="7"/>
      <c r="D45" s="25" t="s">
        <v>293</v>
      </c>
      <c r="E45" s="26" t="s">
        <v>294</v>
      </c>
      <c r="F45" s="19">
        <v>17.416</v>
      </c>
    </row>
    <row r="46" spans="1:6" s="90" customFormat="1" ht="42" customHeight="1" collapsed="1" x14ac:dyDescent="0.2">
      <c r="A46" s="38"/>
      <c r="B46" s="38"/>
      <c r="C46" s="7" t="s">
        <v>476</v>
      </c>
      <c r="D46" s="25"/>
      <c r="E46" s="26" t="s">
        <v>477</v>
      </c>
      <c r="F46" s="19">
        <f>F47</f>
        <v>25.757999999999999</v>
      </c>
    </row>
    <row r="47" spans="1:6" s="24" customFormat="1" ht="54" customHeight="1" x14ac:dyDescent="0.2">
      <c r="A47" s="38"/>
      <c r="B47" s="38"/>
      <c r="C47" s="7"/>
      <c r="D47" s="25" t="s">
        <v>283</v>
      </c>
      <c r="E47" s="26" t="s">
        <v>284</v>
      </c>
      <c r="F47" s="19">
        <v>25.757999999999999</v>
      </c>
    </row>
    <row r="48" spans="1:6" s="24" customFormat="1" ht="29.25" customHeight="1" x14ac:dyDescent="0.2">
      <c r="A48" s="38"/>
      <c r="B48" s="38"/>
      <c r="C48" s="7" t="s">
        <v>478</v>
      </c>
      <c r="D48" s="25"/>
      <c r="E48" s="26" t="s">
        <v>203</v>
      </c>
      <c r="F48" s="19">
        <f>F49</f>
        <v>93.787139999999994</v>
      </c>
    </row>
    <row r="49" spans="1:6" s="24" customFormat="1" ht="15.75" customHeight="1" x14ac:dyDescent="0.2">
      <c r="A49" s="38"/>
      <c r="B49" s="38"/>
      <c r="C49" s="7" t="s">
        <v>479</v>
      </c>
      <c r="D49" s="7"/>
      <c r="E49" s="18" t="s">
        <v>204</v>
      </c>
      <c r="F49" s="19">
        <f>SUM(F50:F51)</f>
        <v>93.787139999999994</v>
      </c>
    </row>
    <row r="50" spans="1:6" s="24" customFormat="1" ht="30" customHeight="1" x14ac:dyDescent="0.2">
      <c r="A50" s="38"/>
      <c r="B50" s="38"/>
      <c r="C50" s="7"/>
      <c r="D50" s="25" t="s">
        <v>285</v>
      </c>
      <c r="E50" s="26" t="s">
        <v>286</v>
      </c>
      <c r="F50" s="19">
        <v>2.2999999999999998</v>
      </c>
    </row>
    <row r="51" spans="1:6" s="24" customFormat="1" ht="15.75" customHeight="1" x14ac:dyDescent="0.2">
      <c r="A51" s="38"/>
      <c r="B51" s="38"/>
      <c r="C51" s="7"/>
      <c r="D51" s="25" t="s">
        <v>293</v>
      </c>
      <c r="E51" s="26" t="s">
        <v>294</v>
      </c>
      <c r="F51" s="19">
        <v>91.487139999999997</v>
      </c>
    </row>
    <row r="52" spans="1:6" s="30" customFormat="1" ht="15" customHeight="1" x14ac:dyDescent="0.2">
      <c r="A52" s="38"/>
      <c r="B52" s="37" t="s">
        <v>497</v>
      </c>
      <c r="C52" s="7"/>
      <c r="D52" s="7"/>
      <c r="E52" s="18" t="s">
        <v>498</v>
      </c>
      <c r="F52" s="19">
        <f>F53+F61+F66+F81+F86+F92</f>
        <v>19696.195379999997</v>
      </c>
    </row>
    <row r="53" spans="1:6" s="33" customFormat="1" ht="30" customHeight="1" x14ac:dyDescent="0.2">
      <c r="A53" s="38"/>
      <c r="B53" s="37"/>
      <c r="C53" s="7" t="s">
        <v>300</v>
      </c>
      <c r="D53" s="6"/>
      <c r="E53" s="18" t="s">
        <v>50</v>
      </c>
      <c r="F53" s="19">
        <f>F54</f>
        <v>3909.0918300000003</v>
      </c>
    </row>
    <row r="54" spans="1:6" s="33" customFormat="1" ht="30" customHeight="1" x14ac:dyDescent="0.2">
      <c r="A54" s="38"/>
      <c r="B54" s="37"/>
      <c r="C54" s="7" t="s">
        <v>314</v>
      </c>
      <c r="D54" s="25"/>
      <c r="E54" s="18" t="s">
        <v>62</v>
      </c>
      <c r="F54" s="19">
        <f>F55</f>
        <v>3909.0918300000003</v>
      </c>
    </row>
    <row r="55" spans="1:6" s="33" customFormat="1" ht="30.75" customHeight="1" x14ac:dyDescent="0.2">
      <c r="A55" s="38"/>
      <c r="B55" s="37"/>
      <c r="C55" s="7" t="s">
        <v>315</v>
      </c>
      <c r="D55" s="25"/>
      <c r="E55" s="18" t="s">
        <v>63</v>
      </c>
      <c r="F55" s="19">
        <f>F56+F59</f>
        <v>3909.0918300000003</v>
      </c>
    </row>
    <row r="56" spans="1:6" s="33" customFormat="1" ht="16.5" customHeight="1" x14ac:dyDescent="0.2">
      <c r="A56" s="38"/>
      <c r="B56" s="37"/>
      <c r="C56" s="7" t="s">
        <v>316</v>
      </c>
      <c r="D56" s="31"/>
      <c r="E56" s="26" t="s">
        <v>64</v>
      </c>
      <c r="F56" s="19">
        <f>SUM(F57:F58)</f>
        <v>3439.2918300000001</v>
      </c>
    </row>
    <row r="57" spans="1:6" s="33" customFormat="1" ht="54" customHeight="1" x14ac:dyDescent="0.2">
      <c r="A57" s="38"/>
      <c r="B57" s="37"/>
      <c r="C57" s="7"/>
      <c r="D57" s="25" t="s">
        <v>283</v>
      </c>
      <c r="E57" s="26" t="s">
        <v>284</v>
      </c>
      <c r="F57" s="19">
        <v>2858.53935</v>
      </c>
    </row>
    <row r="58" spans="1:6" s="33" customFormat="1" ht="29.25" customHeight="1" x14ac:dyDescent="0.2">
      <c r="A58" s="38"/>
      <c r="B58" s="37"/>
      <c r="C58" s="7"/>
      <c r="D58" s="25" t="s">
        <v>285</v>
      </c>
      <c r="E58" s="26" t="s">
        <v>286</v>
      </c>
      <c r="F58" s="19">
        <v>580.75247999999999</v>
      </c>
    </row>
    <row r="59" spans="1:6" s="88" customFormat="1" ht="41.25" customHeight="1" x14ac:dyDescent="0.2">
      <c r="A59" s="38"/>
      <c r="B59" s="37"/>
      <c r="C59" s="37" t="s">
        <v>317</v>
      </c>
      <c r="D59" s="25"/>
      <c r="E59" s="18" t="s">
        <v>318</v>
      </c>
      <c r="F59" s="19">
        <f>F60</f>
        <v>469.8</v>
      </c>
    </row>
    <row r="60" spans="1:6" s="30" customFormat="1" ht="28.5" customHeight="1" x14ac:dyDescent="0.2">
      <c r="A60" s="38"/>
      <c r="B60" s="37"/>
      <c r="C60" s="7"/>
      <c r="D60" s="25" t="s">
        <v>285</v>
      </c>
      <c r="E60" s="26" t="s">
        <v>286</v>
      </c>
      <c r="F60" s="19">
        <v>469.8</v>
      </c>
    </row>
    <row r="61" spans="1:6" s="30" customFormat="1" ht="29.25" customHeight="1" x14ac:dyDescent="0.2">
      <c r="A61" s="38"/>
      <c r="B61" s="37"/>
      <c r="C61" s="37" t="s">
        <v>373</v>
      </c>
      <c r="D61" s="38"/>
      <c r="E61" s="18" t="s">
        <v>107</v>
      </c>
      <c r="F61" s="19">
        <f>F62</f>
        <v>136.64400000000001</v>
      </c>
    </row>
    <row r="62" spans="1:6" s="30" customFormat="1" ht="28.5" customHeight="1" x14ac:dyDescent="0.2">
      <c r="A62" s="38"/>
      <c r="B62" s="37"/>
      <c r="C62" s="7" t="s">
        <v>380</v>
      </c>
      <c r="D62" s="25"/>
      <c r="E62" s="26" t="s">
        <v>114</v>
      </c>
      <c r="F62" s="19">
        <f>F63</f>
        <v>136.64400000000001</v>
      </c>
    </row>
    <row r="63" spans="1:6" s="30" customFormat="1" ht="30" customHeight="1" x14ac:dyDescent="0.2">
      <c r="A63" s="38"/>
      <c r="B63" s="37"/>
      <c r="C63" s="7" t="s">
        <v>381</v>
      </c>
      <c r="D63" s="25"/>
      <c r="E63" s="26" t="s">
        <v>115</v>
      </c>
      <c r="F63" s="19">
        <f>F64</f>
        <v>136.64400000000001</v>
      </c>
    </row>
    <row r="64" spans="1:6" s="30" customFormat="1" ht="28.5" customHeight="1" x14ac:dyDescent="0.2">
      <c r="A64" s="38"/>
      <c r="B64" s="37"/>
      <c r="C64" s="7" t="s">
        <v>382</v>
      </c>
      <c r="D64" s="25"/>
      <c r="E64" s="26" t="s">
        <v>116</v>
      </c>
      <c r="F64" s="19">
        <f>F65</f>
        <v>136.64400000000001</v>
      </c>
    </row>
    <row r="65" spans="1:6" s="30" customFormat="1" ht="28.5" customHeight="1" x14ac:dyDescent="0.2">
      <c r="A65" s="38"/>
      <c r="B65" s="37"/>
      <c r="C65" s="7"/>
      <c r="D65" s="25" t="s">
        <v>285</v>
      </c>
      <c r="E65" s="26" t="s">
        <v>286</v>
      </c>
      <c r="F65" s="19">
        <v>136.64400000000001</v>
      </c>
    </row>
    <row r="66" spans="1:6" s="30" customFormat="1" ht="28.5" customHeight="1" x14ac:dyDescent="0.2">
      <c r="A66" s="38"/>
      <c r="B66" s="37"/>
      <c r="C66" s="37" t="s">
        <v>421</v>
      </c>
      <c r="D66" s="38"/>
      <c r="E66" s="18" t="s">
        <v>152</v>
      </c>
      <c r="F66" s="19">
        <f>F67+F73</f>
        <v>9884.0922199999986</v>
      </c>
    </row>
    <row r="67" spans="1:6" s="30" customFormat="1" ht="28.5" customHeight="1" x14ac:dyDescent="0.2">
      <c r="A67" s="38"/>
      <c r="B67" s="37"/>
      <c r="C67" s="37" t="s">
        <v>422</v>
      </c>
      <c r="D67" s="38"/>
      <c r="E67" s="18" t="s">
        <v>153</v>
      </c>
      <c r="F67" s="19">
        <f>F68</f>
        <v>2544.1309300000003</v>
      </c>
    </row>
    <row r="68" spans="1:6" s="30" customFormat="1" ht="28.5" customHeight="1" x14ac:dyDescent="0.2">
      <c r="A68" s="38"/>
      <c r="B68" s="37"/>
      <c r="C68" s="37" t="s">
        <v>423</v>
      </c>
      <c r="D68" s="25"/>
      <c r="E68" s="26" t="s">
        <v>154</v>
      </c>
      <c r="F68" s="19">
        <f>F69</f>
        <v>2544.1309300000003</v>
      </c>
    </row>
    <row r="69" spans="1:6" s="30" customFormat="1" ht="28.5" customHeight="1" x14ac:dyDescent="0.2">
      <c r="A69" s="38"/>
      <c r="B69" s="37"/>
      <c r="C69" s="37" t="s">
        <v>425</v>
      </c>
      <c r="D69" s="38"/>
      <c r="E69" s="63" t="s">
        <v>156</v>
      </c>
      <c r="F69" s="19">
        <f>SUM(F70:F72)</f>
        <v>2544.1309300000003</v>
      </c>
    </row>
    <row r="70" spans="1:6" s="30" customFormat="1" ht="54.75" customHeight="1" x14ac:dyDescent="0.2">
      <c r="A70" s="38"/>
      <c r="B70" s="37"/>
      <c r="C70" s="37"/>
      <c r="D70" s="25" t="s">
        <v>283</v>
      </c>
      <c r="E70" s="26" t="s">
        <v>284</v>
      </c>
      <c r="F70" s="19">
        <v>2332</v>
      </c>
    </row>
    <row r="71" spans="1:6" s="30" customFormat="1" ht="29.25" customHeight="1" x14ac:dyDescent="0.2">
      <c r="A71" s="38"/>
      <c r="B71" s="37"/>
      <c r="C71" s="37"/>
      <c r="D71" s="25" t="s">
        <v>285</v>
      </c>
      <c r="E71" s="26" t="s">
        <v>286</v>
      </c>
      <c r="F71" s="19">
        <v>212.08313999999999</v>
      </c>
    </row>
    <row r="72" spans="1:6" s="30" customFormat="1" ht="16.5" customHeight="1" x14ac:dyDescent="0.2">
      <c r="A72" s="38"/>
      <c r="B72" s="37"/>
      <c r="C72" s="37"/>
      <c r="D72" s="25" t="s">
        <v>293</v>
      </c>
      <c r="E72" s="26" t="s">
        <v>294</v>
      </c>
      <c r="F72" s="19">
        <v>4.7789999999999999E-2</v>
      </c>
    </row>
    <row r="73" spans="1:6" s="30" customFormat="1" ht="30" customHeight="1" x14ac:dyDescent="0.2">
      <c r="A73" s="38"/>
      <c r="B73" s="37"/>
      <c r="C73" s="37" t="s">
        <v>429</v>
      </c>
      <c r="D73" s="38"/>
      <c r="E73" s="18" t="s">
        <v>159</v>
      </c>
      <c r="F73" s="19">
        <f>F74</f>
        <v>7339.9612899999993</v>
      </c>
    </row>
    <row r="74" spans="1:6" s="30" customFormat="1" ht="30" customHeight="1" x14ac:dyDescent="0.2">
      <c r="A74" s="38"/>
      <c r="B74" s="37"/>
      <c r="C74" s="37" t="s">
        <v>430</v>
      </c>
      <c r="D74" s="25"/>
      <c r="E74" s="26" t="s">
        <v>160</v>
      </c>
      <c r="F74" s="19">
        <f>F75+F77+F79</f>
        <v>7339.9612899999993</v>
      </c>
    </row>
    <row r="75" spans="1:6" s="92" customFormat="1" ht="42" customHeight="1" x14ac:dyDescent="0.2">
      <c r="A75" s="38"/>
      <c r="B75" s="37"/>
      <c r="C75" s="37" t="s">
        <v>431</v>
      </c>
      <c r="D75" s="38"/>
      <c r="E75" s="18" t="s">
        <v>161</v>
      </c>
      <c r="F75" s="19">
        <f>F76</f>
        <v>312.56400000000002</v>
      </c>
    </row>
    <row r="76" spans="1:6" s="92" customFormat="1" ht="28.5" customHeight="1" x14ac:dyDescent="0.2">
      <c r="A76" s="38"/>
      <c r="B76" s="37"/>
      <c r="C76" s="37"/>
      <c r="D76" s="25" t="s">
        <v>285</v>
      </c>
      <c r="E76" s="26" t="s">
        <v>286</v>
      </c>
      <c r="F76" s="19">
        <v>312.56400000000002</v>
      </c>
    </row>
    <row r="77" spans="1:6" s="30" customFormat="1" ht="28.5" customHeight="1" x14ac:dyDescent="0.2">
      <c r="A77" s="38"/>
      <c r="B77" s="91"/>
      <c r="C77" s="37" t="s">
        <v>432</v>
      </c>
      <c r="D77" s="25"/>
      <c r="E77" s="26" t="s">
        <v>162</v>
      </c>
      <c r="F77" s="19">
        <f>F78</f>
        <v>2219.1544899999999</v>
      </c>
    </row>
    <row r="78" spans="1:6" s="30" customFormat="1" ht="28.5" customHeight="1" x14ac:dyDescent="0.2">
      <c r="A78" s="38"/>
      <c r="B78" s="91"/>
      <c r="C78" s="37"/>
      <c r="D78" s="25" t="s">
        <v>285</v>
      </c>
      <c r="E78" s="26" t="s">
        <v>286</v>
      </c>
      <c r="F78" s="19">
        <v>2219.1544899999999</v>
      </c>
    </row>
    <row r="79" spans="1:6" s="30" customFormat="1" ht="29.25" customHeight="1" x14ac:dyDescent="0.2">
      <c r="A79" s="38"/>
      <c r="B79" s="91"/>
      <c r="C79" s="37" t="s">
        <v>434</v>
      </c>
      <c r="D79" s="25"/>
      <c r="E79" s="18" t="s">
        <v>164</v>
      </c>
      <c r="F79" s="19">
        <f>F80</f>
        <v>4808.2428</v>
      </c>
    </row>
    <row r="80" spans="1:6" s="30" customFormat="1" ht="28.5" customHeight="1" x14ac:dyDescent="0.2">
      <c r="A80" s="38"/>
      <c r="B80" s="91"/>
      <c r="C80" s="37"/>
      <c r="D80" s="25" t="s">
        <v>281</v>
      </c>
      <c r="E80" s="26" t="s">
        <v>282</v>
      </c>
      <c r="F80" s="19">
        <v>4808.2428</v>
      </c>
    </row>
    <row r="81" spans="1:6" s="30" customFormat="1" ht="29.25" customHeight="1" x14ac:dyDescent="0.2">
      <c r="A81" s="38"/>
      <c r="B81" s="91"/>
      <c r="C81" s="37" t="s">
        <v>435</v>
      </c>
      <c r="D81" s="38"/>
      <c r="E81" s="18" t="s">
        <v>165</v>
      </c>
      <c r="F81" s="19">
        <v>473</v>
      </c>
    </row>
    <row r="82" spans="1:6" s="30" customFormat="1" ht="42.75" customHeight="1" x14ac:dyDescent="0.2">
      <c r="A82" s="38"/>
      <c r="B82" s="91"/>
      <c r="C82" s="37" t="s">
        <v>436</v>
      </c>
      <c r="D82" s="38"/>
      <c r="E82" s="18" t="s">
        <v>166</v>
      </c>
      <c r="F82" s="19">
        <f>F83</f>
        <v>473</v>
      </c>
    </row>
    <row r="83" spans="1:6" s="30" customFormat="1" ht="55.5" customHeight="1" x14ac:dyDescent="0.2">
      <c r="A83" s="38"/>
      <c r="B83" s="91"/>
      <c r="C83" s="37" t="s">
        <v>437</v>
      </c>
      <c r="D83" s="38"/>
      <c r="E83" s="18" t="s">
        <v>167</v>
      </c>
      <c r="F83" s="19">
        <f>F84</f>
        <v>473</v>
      </c>
    </row>
    <row r="84" spans="1:6" s="92" customFormat="1" ht="30" customHeight="1" x14ac:dyDescent="0.2">
      <c r="A84" s="38"/>
      <c r="B84" s="91"/>
      <c r="C84" s="37" t="s">
        <v>438</v>
      </c>
      <c r="D84" s="38"/>
      <c r="E84" s="18" t="s">
        <v>168</v>
      </c>
      <c r="F84" s="19">
        <f>F85</f>
        <v>473</v>
      </c>
    </row>
    <row r="85" spans="1:6" s="92" customFormat="1" ht="30" customHeight="1" x14ac:dyDescent="0.2">
      <c r="A85" s="38"/>
      <c r="B85" s="91"/>
      <c r="C85" s="37"/>
      <c r="D85" s="25" t="s">
        <v>285</v>
      </c>
      <c r="E85" s="26" t="s">
        <v>286</v>
      </c>
      <c r="F85" s="19">
        <v>473</v>
      </c>
    </row>
    <row r="86" spans="1:6" s="92" customFormat="1" ht="28.5" customHeight="1" x14ac:dyDescent="0.2">
      <c r="A86" s="38"/>
      <c r="B86" s="91"/>
      <c r="C86" s="37" t="s">
        <v>444</v>
      </c>
      <c r="D86" s="25"/>
      <c r="E86" s="26" t="s">
        <v>172</v>
      </c>
      <c r="F86" s="19">
        <f>F87</f>
        <v>925.15706</v>
      </c>
    </row>
    <row r="87" spans="1:6" s="92" customFormat="1" ht="42" customHeight="1" x14ac:dyDescent="0.2">
      <c r="A87" s="38"/>
      <c r="B87" s="91"/>
      <c r="C87" s="37" t="s">
        <v>445</v>
      </c>
      <c r="D87" s="25"/>
      <c r="E87" s="26" t="s">
        <v>173</v>
      </c>
      <c r="F87" s="19">
        <f>F88</f>
        <v>925.15706</v>
      </c>
    </row>
    <row r="88" spans="1:6" s="92" customFormat="1" ht="30" customHeight="1" x14ac:dyDescent="0.2">
      <c r="A88" s="38"/>
      <c r="B88" s="91"/>
      <c r="C88" s="37" t="s">
        <v>446</v>
      </c>
      <c r="D88" s="25"/>
      <c r="E88" s="26" t="s">
        <v>174</v>
      </c>
      <c r="F88" s="19">
        <f>F89</f>
        <v>925.15706</v>
      </c>
    </row>
    <row r="89" spans="1:6" s="92" customFormat="1" ht="44.25" customHeight="1" x14ac:dyDescent="0.2">
      <c r="A89" s="38"/>
      <c r="B89" s="91"/>
      <c r="C89" s="37" t="s">
        <v>447</v>
      </c>
      <c r="D89" s="25"/>
      <c r="E89" s="26" t="s">
        <v>175</v>
      </c>
      <c r="F89" s="19">
        <f>SUM(F90:F91)</f>
        <v>925.15706</v>
      </c>
    </row>
    <row r="90" spans="1:6" s="92" customFormat="1" ht="28.5" customHeight="1" x14ac:dyDescent="0.2">
      <c r="A90" s="38"/>
      <c r="B90" s="91"/>
      <c r="C90" s="37"/>
      <c r="D90" s="25" t="s">
        <v>285</v>
      </c>
      <c r="E90" s="26" t="s">
        <v>286</v>
      </c>
      <c r="F90" s="19">
        <v>431.73932000000002</v>
      </c>
    </row>
    <row r="91" spans="1:6" s="92" customFormat="1" ht="16.5" customHeight="1" x14ac:dyDescent="0.2">
      <c r="A91" s="38"/>
      <c r="B91" s="91"/>
      <c r="C91" s="37"/>
      <c r="D91" s="25" t="s">
        <v>293</v>
      </c>
      <c r="E91" s="26" t="s">
        <v>294</v>
      </c>
      <c r="F91" s="19">
        <v>493.41773999999998</v>
      </c>
    </row>
    <row r="92" spans="1:6" s="30" customFormat="1" ht="30" customHeight="1" x14ac:dyDescent="0.2">
      <c r="A92" s="38"/>
      <c r="B92" s="38"/>
      <c r="C92" s="37" t="s">
        <v>468</v>
      </c>
      <c r="D92" s="38"/>
      <c r="E92" s="18" t="s">
        <v>195</v>
      </c>
      <c r="F92" s="19">
        <f>F93+F97</f>
        <v>4368.2102699999996</v>
      </c>
    </row>
    <row r="93" spans="1:6" s="30" customFormat="1" ht="30.75" customHeight="1" x14ac:dyDescent="0.2">
      <c r="A93" s="38"/>
      <c r="B93" s="38"/>
      <c r="C93" s="37" t="s">
        <v>469</v>
      </c>
      <c r="D93" s="25"/>
      <c r="E93" s="26" t="s">
        <v>196</v>
      </c>
      <c r="F93" s="19">
        <f>F94</f>
        <v>1907.3</v>
      </c>
    </row>
    <row r="94" spans="1:6" s="88" customFormat="1" ht="16.5" customHeight="1" x14ac:dyDescent="0.2">
      <c r="A94" s="38"/>
      <c r="B94" s="38"/>
      <c r="C94" s="7" t="s">
        <v>475</v>
      </c>
      <c r="D94" s="25"/>
      <c r="E94" s="26" t="s">
        <v>202</v>
      </c>
      <c r="F94" s="19">
        <f>SUM(F95:F96)</f>
        <v>1907.3</v>
      </c>
    </row>
    <row r="95" spans="1:6" s="30" customFormat="1" ht="54.75" customHeight="1" x14ac:dyDescent="0.2">
      <c r="A95" s="38"/>
      <c r="B95" s="38"/>
      <c r="C95" s="7"/>
      <c r="D95" s="25" t="s">
        <v>283</v>
      </c>
      <c r="E95" s="26" t="s">
        <v>284</v>
      </c>
      <c r="F95" s="19">
        <v>1510.42347</v>
      </c>
    </row>
    <row r="96" spans="1:6" s="30" customFormat="1" ht="30" customHeight="1" x14ac:dyDescent="0.2">
      <c r="A96" s="38"/>
      <c r="B96" s="38"/>
      <c r="C96" s="7"/>
      <c r="D96" s="25" t="s">
        <v>285</v>
      </c>
      <c r="E96" s="26" t="s">
        <v>286</v>
      </c>
      <c r="F96" s="19">
        <v>396.87653</v>
      </c>
    </row>
    <row r="97" spans="1:6" s="30" customFormat="1" ht="30" customHeight="1" x14ac:dyDescent="0.2">
      <c r="A97" s="38"/>
      <c r="B97" s="38"/>
      <c r="C97" s="7" t="s">
        <v>478</v>
      </c>
      <c r="D97" s="25"/>
      <c r="E97" s="26" t="s">
        <v>203</v>
      </c>
      <c r="F97" s="19">
        <f>F98+F100+F102+F106</f>
        <v>2460.9102699999999</v>
      </c>
    </row>
    <row r="98" spans="1:6" s="30" customFormat="1" ht="16.5" customHeight="1" x14ac:dyDescent="0.2">
      <c r="A98" s="38"/>
      <c r="B98" s="38"/>
      <c r="C98" s="7" t="s">
        <v>479</v>
      </c>
      <c r="D98" s="7"/>
      <c r="E98" s="18" t="s">
        <v>204</v>
      </c>
      <c r="F98" s="19">
        <f>F99</f>
        <v>85.4</v>
      </c>
    </row>
    <row r="99" spans="1:6" s="30" customFormat="1" ht="30" customHeight="1" x14ac:dyDescent="0.2">
      <c r="A99" s="38"/>
      <c r="B99" s="38"/>
      <c r="C99" s="7"/>
      <c r="D99" s="25" t="s">
        <v>285</v>
      </c>
      <c r="E99" s="26" t="s">
        <v>286</v>
      </c>
      <c r="F99" s="19">
        <v>85.4</v>
      </c>
    </row>
    <row r="100" spans="1:6" s="87" customFormat="1" ht="41.25" customHeight="1" x14ac:dyDescent="0.2">
      <c r="A100" s="38"/>
      <c r="B100" s="38"/>
      <c r="C100" s="7" t="s">
        <v>483</v>
      </c>
      <c r="D100" s="25"/>
      <c r="E100" s="26" t="s">
        <v>208</v>
      </c>
      <c r="F100" s="19">
        <f>F101</f>
        <v>250</v>
      </c>
    </row>
    <row r="101" spans="1:6" s="87" customFormat="1" ht="17.25" customHeight="1" x14ac:dyDescent="0.2">
      <c r="A101" s="38"/>
      <c r="B101" s="38"/>
      <c r="C101" s="7"/>
      <c r="D101" s="25" t="s">
        <v>293</v>
      </c>
      <c r="E101" s="26" t="s">
        <v>294</v>
      </c>
      <c r="F101" s="19">
        <v>250</v>
      </c>
    </row>
    <row r="102" spans="1:6" s="87" customFormat="1" ht="17.25" customHeight="1" x14ac:dyDescent="0.2">
      <c r="A102" s="38"/>
      <c r="B102" s="38"/>
      <c r="C102" s="7" t="s">
        <v>484</v>
      </c>
      <c r="D102" s="25"/>
      <c r="E102" s="26" t="s">
        <v>209</v>
      </c>
      <c r="F102" s="19">
        <f>SUM(F103:F105)</f>
        <v>1811.9819</v>
      </c>
    </row>
    <row r="103" spans="1:6" s="87" customFormat="1" ht="55.5" customHeight="1" x14ac:dyDescent="0.2">
      <c r="A103" s="38"/>
      <c r="B103" s="38"/>
      <c r="C103" s="7"/>
      <c r="D103" s="25" t="s">
        <v>283</v>
      </c>
      <c r="E103" s="26" t="s">
        <v>284</v>
      </c>
      <c r="F103" s="19">
        <v>1705.64067</v>
      </c>
    </row>
    <row r="104" spans="1:6" s="87" customFormat="1" ht="28.5" customHeight="1" x14ac:dyDescent="0.2">
      <c r="A104" s="38"/>
      <c r="B104" s="38"/>
      <c r="C104" s="7"/>
      <c r="D104" s="25" t="s">
        <v>285</v>
      </c>
      <c r="E104" s="26" t="s">
        <v>286</v>
      </c>
      <c r="F104" s="19">
        <v>104.65918000000001</v>
      </c>
    </row>
    <row r="105" spans="1:6" s="87" customFormat="1" ht="15.75" customHeight="1" x14ac:dyDescent="0.2">
      <c r="A105" s="38"/>
      <c r="B105" s="38"/>
      <c r="C105" s="7"/>
      <c r="D105" s="25" t="s">
        <v>293</v>
      </c>
      <c r="E105" s="26" t="s">
        <v>294</v>
      </c>
      <c r="F105" s="19">
        <v>1.68205</v>
      </c>
    </row>
    <row r="106" spans="1:6" s="87" customFormat="1" ht="16.5" customHeight="1" x14ac:dyDescent="0.2">
      <c r="A106" s="38"/>
      <c r="B106" s="38"/>
      <c r="C106" s="37" t="s">
        <v>486</v>
      </c>
      <c r="D106" s="25"/>
      <c r="E106" s="26" t="s">
        <v>211</v>
      </c>
      <c r="F106" s="19">
        <f>F107</f>
        <v>313.52837</v>
      </c>
    </row>
    <row r="107" spans="1:6" s="87" customFormat="1" ht="28.5" customHeight="1" x14ac:dyDescent="0.2">
      <c r="A107" s="38"/>
      <c r="B107" s="38"/>
      <c r="C107" s="37"/>
      <c r="D107" s="25" t="s">
        <v>285</v>
      </c>
      <c r="E107" s="26" t="s">
        <v>286</v>
      </c>
      <c r="F107" s="19">
        <v>313.52837</v>
      </c>
    </row>
    <row r="108" spans="1:6" s="30" customFormat="1" ht="16.5" customHeight="1" collapsed="1" x14ac:dyDescent="0.2">
      <c r="A108" s="38"/>
      <c r="B108" s="38" t="s">
        <v>499</v>
      </c>
      <c r="C108" s="7"/>
      <c r="D108" s="25"/>
      <c r="E108" s="26" t="s">
        <v>500</v>
      </c>
      <c r="F108" s="19">
        <f>F109</f>
        <v>1318.1999999999998</v>
      </c>
    </row>
    <row r="109" spans="1:6" s="30" customFormat="1" ht="16.5" customHeight="1" x14ac:dyDescent="0.2">
      <c r="A109" s="38"/>
      <c r="B109" s="38" t="s">
        <v>501</v>
      </c>
      <c r="C109" s="7"/>
      <c r="D109" s="25"/>
      <c r="E109" s="26" t="s">
        <v>502</v>
      </c>
      <c r="F109" s="19">
        <f>F110</f>
        <v>1318.1999999999998</v>
      </c>
    </row>
    <row r="110" spans="1:6" s="30" customFormat="1" ht="29.25" customHeight="1" x14ac:dyDescent="0.2">
      <c r="A110" s="38"/>
      <c r="B110" s="38"/>
      <c r="C110" s="7" t="s">
        <v>349</v>
      </c>
      <c r="D110" s="25"/>
      <c r="E110" s="26" t="s">
        <v>87</v>
      </c>
      <c r="F110" s="19">
        <f>F111</f>
        <v>1318.1999999999998</v>
      </c>
    </row>
    <row r="111" spans="1:6" s="30" customFormat="1" ht="28.5" customHeight="1" x14ac:dyDescent="0.2">
      <c r="A111" s="38"/>
      <c r="B111" s="38"/>
      <c r="C111" s="7" t="s">
        <v>350</v>
      </c>
      <c r="D111" s="25"/>
      <c r="E111" s="26" t="s">
        <v>88</v>
      </c>
      <c r="F111" s="19">
        <f>F112</f>
        <v>1318.1999999999998</v>
      </c>
    </row>
    <row r="112" spans="1:6" s="30" customFormat="1" ht="15" customHeight="1" x14ac:dyDescent="0.2">
      <c r="A112" s="38"/>
      <c r="B112" s="38"/>
      <c r="C112" s="7" t="s">
        <v>358</v>
      </c>
      <c r="D112" s="25"/>
      <c r="E112" s="26" t="s">
        <v>94</v>
      </c>
      <c r="F112" s="19">
        <f>F113</f>
        <v>1318.1999999999998</v>
      </c>
    </row>
    <row r="113" spans="1:6" s="88" customFormat="1" ht="28.5" customHeight="1" x14ac:dyDescent="0.2">
      <c r="A113" s="38"/>
      <c r="B113" s="38"/>
      <c r="C113" s="7" t="s">
        <v>359</v>
      </c>
      <c r="D113" s="25"/>
      <c r="E113" s="26" t="s">
        <v>97</v>
      </c>
      <c r="F113" s="19">
        <f>SUM(F114:F115)</f>
        <v>1318.1999999999998</v>
      </c>
    </row>
    <row r="114" spans="1:6" s="30" customFormat="1" ht="54.75" customHeight="1" x14ac:dyDescent="0.2">
      <c r="A114" s="38"/>
      <c r="B114" s="38"/>
      <c r="C114" s="7"/>
      <c r="D114" s="25" t="s">
        <v>283</v>
      </c>
      <c r="E114" s="26" t="s">
        <v>284</v>
      </c>
      <c r="F114" s="19">
        <v>1242.5999999999999</v>
      </c>
    </row>
    <row r="115" spans="1:6" s="30" customFormat="1" ht="28.5" customHeight="1" x14ac:dyDescent="0.2">
      <c r="A115" s="38"/>
      <c r="B115" s="38"/>
      <c r="C115" s="7"/>
      <c r="D115" s="25" t="s">
        <v>285</v>
      </c>
      <c r="E115" s="26" t="s">
        <v>286</v>
      </c>
      <c r="F115" s="19">
        <v>75.599999999999994</v>
      </c>
    </row>
    <row r="116" spans="1:6" s="30" customFormat="1" ht="16.5" customHeight="1" x14ac:dyDescent="0.2">
      <c r="A116" s="38"/>
      <c r="B116" s="37" t="s">
        <v>503</v>
      </c>
      <c r="C116" s="6"/>
      <c r="D116" s="7"/>
      <c r="E116" s="18" t="s">
        <v>504</v>
      </c>
      <c r="F116" s="19">
        <f>F117+F128+F143</f>
        <v>5470.0405900000005</v>
      </c>
    </row>
    <row r="117" spans="1:6" s="30" customFormat="1" ht="15" customHeight="1" x14ac:dyDescent="0.2">
      <c r="A117" s="38"/>
      <c r="B117" s="7" t="s">
        <v>505</v>
      </c>
      <c r="C117" s="6"/>
      <c r="D117" s="7"/>
      <c r="E117" s="18" t="s">
        <v>506</v>
      </c>
      <c r="F117" s="19">
        <f>F118+F123</f>
        <v>148</v>
      </c>
    </row>
    <row r="118" spans="1:6" s="30" customFormat="1" ht="30" customHeight="1" x14ac:dyDescent="0.2">
      <c r="A118" s="38"/>
      <c r="B118" s="38"/>
      <c r="C118" s="7" t="s">
        <v>349</v>
      </c>
      <c r="D118" s="25"/>
      <c r="E118" s="26" t="s">
        <v>87</v>
      </c>
      <c r="F118" s="19">
        <f>F119</f>
        <v>98</v>
      </c>
    </row>
    <row r="119" spans="1:6" s="30" customFormat="1" ht="54" customHeight="1" x14ac:dyDescent="0.2">
      <c r="A119" s="38"/>
      <c r="B119" s="38"/>
      <c r="C119" s="7" t="s">
        <v>362</v>
      </c>
      <c r="D119" s="25"/>
      <c r="E119" s="26" t="s">
        <v>98</v>
      </c>
      <c r="F119" s="19">
        <f>F120</f>
        <v>98</v>
      </c>
    </row>
    <row r="120" spans="1:6" s="30" customFormat="1" ht="27.75" customHeight="1" x14ac:dyDescent="0.2">
      <c r="A120" s="38"/>
      <c r="B120" s="38"/>
      <c r="C120" s="7" t="s">
        <v>363</v>
      </c>
      <c r="D120" s="25"/>
      <c r="E120" s="26" t="s">
        <v>364</v>
      </c>
      <c r="F120" s="19">
        <f>F121</f>
        <v>98</v>
      </c>
    </row>
    <row r="121" spans="1:6" s="30" customFormat="1" ht="41.25" customHeight="1" x14ac:dyDescent="0.2">
      <c r="A121" s="38"/>
      <c r="B121" s="38"/>
      <c r="C121" s="7" t="s">
        <v>365</v>
      </c>
      <c r="D121" s="25"/>
      <c r="E121" s="26" t="s">
        <v>99</v>
      </c>
      <c r="F121" s="19">
        <f>F122</f>
        <v>98</v>
      </c>
    </row>
    <row r="122" spans="1:6" s="30" customFormat="1" ht="28.5" customHeight="1" x14ac:dyDescent="0.2">
      <c r="A122" s="38"/>
      <c r="B122" s="38"/>
      <c r="C122" s="7"/>
      <c r="D122" s="25" t="s">
        <v>285</v>
      </c>
      <c r="E122" s="26" t="s">
        <v>286</v>
      </c>
      <c r="F122" s="19">
        <v>98</v>
      </c>
    </row>
    <row r="123" spans="1:6" s="30" customFormat="1" ht="29.25" customHeight="1" x14ac:dyDescent="0.2">
      <c r="A123" s="38"/>
      <c r="B123" s="38"/>
      <c r="C123" s="37" t="s">
        <v>444</v>
      </c>
      <c r="D123" s="25"/>
      <c r="E123" s="26" t="s">
        <v>172</v>
      </c>
      <c r="F123" s="19">
        <f>F124</f>
        <v>50</v>
      </c>
    </row>
    <row r="124" spans="1:6" s="30" customFormat="1" ht="42" customHeight="1" x14ac:dyDescent="0.2">
      <c r="A124" s="38"/>
      <c r="B124" s="38"/>
      <c r="C124" s="37" t="s">
        <v>445</v>
      </c>
      <c r="D124" s="25"/>
      <c r="E124" s="26" t="s">
        <v>173</v>
      </c>
      <c r="F124" s="19">
        <f>F125</f>
        <v>50</v>
      </c>
    </row>
    <row r="125" spans="1:6" s="30" customFormat="1" ht="28.5" customHeight="1" x14ac:dyDescent="0.2">
      <c r="A125" s="38"/>
      <c r="B125" s="38"/>
      <c r="C125" s="37" t="s">
        <v>446</v>
      </c>
      <c r="D125" s="25"/>
      <c r="E125" s="26" t="s">
        <v>174</v>
      </c>
      <c r="F125" s="19">
        <f>F126</f>
        <v>50</v>
      </c>
    </row>
    <row r="126" spans="1:6" s="30" customFormat="1" ht="43.5" customHeight="1" x14ac:dyDescent="0.2">
      <c r="A126" s="38"/>
      <c r="B126" s="38"/>
      <c r="C126" s="37" t="s">
        <v>447</v>
      </c>
      <c r="D126" s="25"/>
      <c r="E126" s="26" t="s">
        <v>175</v>
      </c>
      <c r="F126" s="19">
        <f>F127</f>
        <v>50</v>
      </c>
    </row>
    <row r="127" spans="1:6" s="30" customFormat="1" ht="15" customHeight="1" x14ac:dyDescent="0.2">
      <c r="A127" s="38"/>
      <c r="B127" s="38"/>
      <c r="C127" s="7"/>
      <c r="D127" s="25" t="s">
        <v>293</v>
      </c>
      <c r="E127" s="26" t="s">
        <v>294</v>
      </c>
      <c r="F127" s="19">
        <v>50</v>
      </c>
    </row>
    <row r="128" spans="1:6" s="44" customFormat="1" ht="28.5" customHeight="1" x14ac:dyDescent="0.2">
      <c r="A128" s="38"/>
      <c r="B128" s="38" t="s">
        <v>507</v>
      </c>
      <c r="C128" s="7"/>
      <c r="D128" s="25"/>
      <c r="E128" s="26" t="s">
        <v>508</v>
      </c>
      <c r="F128" s="19">
        <f>F129+F138</f>
        <v>3174.395</v>
      </c>
    </row>
    <row r="129" spans="1:6" s="44" customFormat="1" ht="30" customHeight="1" x14ac:dyDescent="0.2">
      <c r="A129" s="38"/>
      <c r="B129" s="38"/>
      <c r="C129" s="7" t="s">
        <v>349</v>
      </c>
      <c r="D129" s="25"/>
      <c r="E129" s="26" t="s">
        <v>87</v>
      </c>
      <c r="F129" s="19">
        <f>F130</f>
        <v>3043.395</v>
      </c>
    </row>
    <row r="130" spans="1:6" s="44" customFormat="1" ht="54.75" customHeight="1" x14ac:dyDescent="0.2">
      <c r="A130" s="38"/>
      <c r="B130" s="38"/>
      <c r="C130" s="7" t="s">
        <v>362</v>
      </c>
      <c r="D130" s="25"/>
      <c r="E130" s="26" t="s">
        <v>98</v>
      </c>
      <c r="F130" s="19">
        <f>F131</f>
        <v>3043.395</v>
      </c>
    </row>
    <row r="131" spans="1:6" s="44" customFormat="1" ht="29.25" customHeight="1" x14ac:dyDescent="0.2">
      <c r="A131" s="38"/>
      <c r="B131" s="38"/>
      <c r="C131" s="7" t="s">
        <v>363</v>
      </c>
      <c r="D131" s="25"/>
      <c r="E131" s="26" t="s">
        <v>364</v>
      </c>
      <c r="F131" s="19">
        <f>F132+F134+F136</f>
        <v>3043.395</v>
      </c>
    </row>
    <row r="132" spans="1:6" s="44" customFormat="1" ht="42" customHeight="1" x14ac:dyDescent="0.2">
      <c r="A132" s="38"/>
      <c r="B132" s="38"/>
      <c r="C132" s="7" t="s">
        <v>365</v>
      </c>
      <c r="D132" s="25"/>
      <c r="E132" s="26" t="s">
        <v>99</v>
      </c>
      <c r="F132" s="19">
        <f>F133</f>
        <v>35</v>
      </c>
    </row>
    <row r="133" spans="1:6" s="44" customFormat="1" ht="27" customHeight="1" x14ac:dyDescent="0.2">
      <c r="A133" s="38"/>
      <c r="B133" s="38"/>
      <c r="C133" s="7"/>
      <c r="D133" s="25" t="s">
        <v>285</v>
      </c>
      <c r="E133" s="26" t="s">
        <v>286</v>
      </c>
      <c r="F133" s="19">
        <v>35</v>
      </c>
    </row>
    <row r="134" spans="1:6" s="44" customFormat="1" ht="28.5" customHeight="1" x14ac:dyDescent="0.2">
      <c r="A134" s="38"/>
      <c r="B134" s="38"/>
      <c r="C134" s="7" t="s">
        <v>366</v>
      </c>
      <c r="D134" s="25"/>
      <c r="E134" s="26" t="s">
        <v>100</v>
      </c>
      <c r="F134" s="19">
        <f>F135</f>
        <v>154.77000000000001</v>
      </c>
    </row>
    <row r="135" spans="1:6" s="44" customFormat="1" ht="27" customHeight="1" x14ac:dyDescent="0.2">
      <c r="A135" s="38"/>
      <c r="B135" s="38"/>
      <c r="C135" s="7"/>
      <c r="D135" s="25" t="s">
        <v>285</v>
      </c>
      <c r="E135" s="26" t="s">
        <v>286</v>
      </c>
      <c r="F135" s="19">
        <v>154.77000000000001</v>
      </c>
    </row>
    <row r="136" spans="1:6" s="44" customFormat="1" ht="16.5" customHeight="1" x14ac:dyDescent="0.2">
      <c r="A136" s="38"/>
      <c r="B136" s="38"/>
      <c r="C136" s="7" t="s">
        <v>367</v>
      </c>
      <c r="D136" s="25"/>
      <c r="E136" s="26" t="s">
        <v>101</v>
      </c>
      <c r="F136" s="19">
        <f>F137</f>
        <v>2853.625</v>
      </c>
    </row>
    <row r="137" spans="1:6" s="44" customFormat="1" ht="29.25" customHeight="1" x14ac:dyDescent="0.2">
      <c r="A137" s="38"/>
      <c r="B137" s="38"/>
      <c r="C137" s="7"/>
      <c r="D137" s="25" t="s">
        <v>281</v>
      </c>
      <c r="E137" s="26" t="s">
        <v>282</v>
      </c>
      <c r="F137" s="19">
        <v>2853.625</v>
      </c>
    </row>
    <row r="138" spans="1:6" s="33" customFormat="1" ht="28.5" customHeight="1" x14ac:dyDescent="0.2">
      <c r="A138" s="38"/>
      <c r="B138" s="38"/>
      <c r="C138" s="37" t="s">
        <v>444</v>
      </c>
      <c r="D138" s="25"/>
      <c r="E138" s="26" t="s">
        <v>172</v>
      </c>
      <c r="F138" s="19">
        <f>F139</f>
        <v>131</v>
      </c>
    </row>
    <row r="139" spans="1:6" s="33" customFormat="1" ht="42" customHeight="1" x14ac:dyDescent="0.2">
      <c r="A139" s="38"/>
      <c r="B139" s="38"/>
      <c r="C139" s="37" t="s">
        <v>445</v>
      </c>
      <c r="D139" s="25"/>
      <c r="E139" s="26" t="s">
        <v>173</v>
      </c>
      <c r="F139" s="19">
        <f>F140</f>
        <v>131</v>
      </c>
    </row>
    <row r="140" spans="1:6" s="33" customFormat="1" ht="29.25" customHeight="1" x14ac:dyDescent="0.2">
      <c r="A140" s="38"/>
      <c r="B140" s="38"/>
      <c r="C140" s="37" t="s">
        <v>446</v>
      </c>
      <c r="D140" s="25"/>
      <c r="E140" s="26" t="s">
        <v>174</v>
      </c>
      <c r="F140" s="19">
        <f>F141</f>
        <v>131</v>
      </c>
    </row>
    <row r="141" spans="1:6" s="33" customFormat="1" ht="42.75" customHeight="1" x14ac:dyDescent="0.2">
      <c r="A141" s="38"/>
      <c r="B141" s="38"/>
      <c r="C141" s="37" t="s">
        <v>447</v>
      </c>
      <c r="D141" s="25"/>
      <c r="E141" s="26" t="s">
        <v>175</v>
      </c>
      <c r="F141" s="19">
        <f>F142</f>
        <v>131</v>
      </c>
    </row>
    <row r="142" spans="1:6" s="33" customFormat="1" ht="17.25" customHeight="1" x14ac:dyDescent="0.2">
      <c r="A142" s="38"/>
      <c r="B142" s="38"/>
      <c r="C142" s="7"/>
      <c r="D142" s="25" t="s">
        <v>293</v>
      </c>
      <c r="E142" s="26" t="s">
        <v>294</v>
      </c>
      <c r="F142" s="19">
        <v>131</v>
      </c>
    </row>
    <row r="143" spans="1:6" s="30" customFormat="1" ht="29.25" customHeight="1" x14ac:dyDescent="0.2">
      <c r="A143" s="38"/>
      <c r="B143" s="38" t="s">
        <v>509</v>
      </c>
      <c r="C143" s="7"/>
      <c r="D143" s="25"/>
      <c r="E143" s="26" t="s">
        <v>510</v>
      </c>
      <c r="F143" s="19">
        <f>F144</f>
        <v>2147.6455900000001</v>
      </c>
    </row>
    <row r="144" spans="1:6" s="30" customFormat="1" ht="30" customHeight="1" x14ac:dyDescent="0.2">
      <c r="A144" s="38"/>
      <c r="B144" s="38"/>
      <c r="C144" s="7" t="s">
        <v>349</v>
      </c>
      <c r="D144" s="25"/>
      <c r="E144" s="26" t="s">
        <v>87</v>
      </c>
      <c r="F144" s="19">
        <f>F145</f>
        <v>2147.6455900000001</v>
      </c>
    </row>
    <row r="145" spans="1:6" s="30" customFormat="1" ht="28.5" customHeight="1" x14ac:dyDescent="0.2">
      <c r="A145" s="38"/>
      <c r="B145" s="38"/>
      <c r="C145" s="7" t="s">
        <v>350</v>
      </c>
      <c r="D145" s="25"/>
      <c r="E145" s="26" t="s">
        <v>88</v>
      </c>
      <c r="F145" s="19">
        <f>F146</f>
        <v>2147.6455900000001</v>
      </c>
    </row>
    <row r="146" spans="1:6" s="30" customFormat="1" ht="28.5" customHeight="1" x14ac:dyDescent="0.2">
      <c r="A146" s="38"/>
      <c r="B146" s="38"/>
      <c r="C146" s="7" t="s">
        <v>351</v>
      </c>
      <c r="D146" s="25"/>
      <c r="E146" s="26" t="s">
        <v>89</v>
      </c>
      <c r="F146" s="19">
        <f>F147+F149+F151</f>
        <v>2147.6455900000001</v>
      </c>
    </row>
    <row r="147" spans="1:6" s="30" customFormat="1" ht="42" customHeight="1" x14ac:dyDescent="0.2">
      <c r="A147" s="38"/>
      <c r="B147" s="38"/>
      <c r="C147" s="7" t="s">
        <v>352</v>
      </c>
      <c r="D147" s="25"/>
      <c r="E147" s="26" t="s">
        <v>90</v>
      </c>
      <c r="F147" s="19">
        <f>F148</f>
        <v>124.971</v>
      </c>
    </row>
    <row r="148" spans="1:6" s="30" customFormat="1" ht="28.5" customHeight="1" x14ac:dyDescent="0.2">
      <c r="A148" s="38"/>
      <c r="B148" s="38"/>
      <c r="C148" s="7"/>
      <c r="D148" s="25" t="s">
        <v>285</v>
      </c>
      <c r="E148" s="26" t="s">
        <v>286</v>
      </c>
      <c r="F148" s="19">
        <v>124.971</v>
      </c>
    </row>
    <row r="149" spans="1:6" s="44" customFormat="1" ht="29.25" customHeight="1" x14ac:dyDescent="0.2">
      <c r="A149" s="38"/>
      <c r="B149" s="38"/>
      <c r="C149" s="7" t="s">
        <v>356</v>
      </c>
      <c r="D149" s="25"/>
      <c r="E149" s="26" t="s">
        <v>92</v>
      </c>
      <c r="F149" s="19">
        <f>F150</f>
        <v>130.51512</v>
      </c>
    </row>
    <row r="150" spans="1:6" s="44" customFormat="1" ht="28.5" customHeight="1" x14ac:dyDescent="0.2">
      <c r="A150" s="38"/>
      <c r="B150" s="38"/>
      <c r="C150" s="7"/>
      <c r="D150" s="25" t="s">
        <v>285</v>
      </c>
      <c r="E150" s="26" t="s">
        <v>286</v>
      </c>
      <c r="F150" s="19">
        <v>130.51512</v>
      </c>
    </row>
    <row r="151" spans="1:6" s="93" customFormat="1" ht="28.5" customHeight="1" x14ac:dyDescent="0.2">
      <c r="A151" s="38"/>
      <c r="B151" s="38"/>
      <c r="C151" s="7" t="s">
        <v>357</v>
      </c>
      <c r="D151" s="25"/>
      <c r="E151" s="26" t="s">
        <v>93</v>
      </c>
      <c r="F151" s="19">
        <f>F152</f>
        <v>1892.1594700000001</v>
      </c>
    </row>
    <row r="152" spans="1:6" s="93" customFormat="1" ht="30.75" customHeight="1" x14ac:dyDescent="0.2">
      <c r="A152" s="38"/>
      <c r="B152" s="38"/>
      <c r="C152" s="7"/>
      <c r="D152" s="25" t="s">
        <v>285</v>
      </c>
      <c r="E152" s="26" t="s">
        <v>286</v>
      </c>
      <c r="F152" s="19">
        <v>1892.1594700000001</v>
      </c>
    </row>
    <row r="153" spans="1:6" s="30" customFormat="1" ht="15" customHeight="1" x14ac:dyDescent="0.2">
      <c r="A153" s="38"/>
      <c r="B153" s="37" t="s">
        <v>511</v>
      </c>
      <c r="C153" s="6"/>
      <c r="D153" s="7"/>
      <c r="E153" s="18" t="s">
        <v>512</v>
      </c>
      <c r="F153" s="19">
        <f>F154+F164+F170+F190</f>
        <v>59547.845690000009</v>
      </c>
    </row>
    <row r="154" spans="1:6" s="30" customFormat="1" ht="15" customHeight="1" x14ac:dyDescent="0.2">
      <c r="A154" s="38"/>
      <c r="B154" s="37" t="s">
        <v>513</v>
      </c>
      <c r="C154" s="6"/>
      <c r="D154" s="7"/>
      <c r="E154" s="18" t="s">
        <v>514</v>
      </c>
      <c r="F154" s="19">
        <f>F155+F160</f>
        <v>537.74266999999998</v>
      </c>
    </row>
    <row r="155" spans="1:6" s="30" customFormat="1" ht="28.5" customHeight="1" x14ac:dyDescent="0.2">
      <c r="A155" s="38"/>
      <c r="B155" s="37"/>
      <c r="C155" s="7" t="s">
        <v>349</v>
      </c>
      <c r="D155" s="25"/>
      <c r="E155" s="26" t="s">
        <v>87</v>
      </c>
      <c r="F155" s="19">
        <f>F156</f>
        <v>33.5</v>
      </c>
    </row>
    <row r="156" spans="1:6" s="30" customFormat="1" ht="16.5" customHeight="1" x14ac:dyDescent="0.2">
      <c r="A156" s="38"/>
      <c r="B156" s="37"/>
      <c r="C156" s="7" t="s">
        <v>368</v>
      </c>
      <c r="D156" s="25"/>
      <c r="E156" s="26" t="s">
        <v>102</v>
      </c>
      <c r="F156" s="19">
        <f>F157</f>
        <v>33.5</v>
      </c>
    </row>
    <row r="157" spans="1:6" s="30" customFormat="1" ht="41.25" customHeight="1" x14ac:dyDescent="0.2">
      <c r="A157" s="38"/>
      <c r="B157" s="37"/>
      <c r="C157" s="7" t="s">
        <v>371</v>
      </c>
      <c r="D157" s="25"/>
      <c r="E157" s="26" t="s">
        <v>105</v>
      </c>
      <c r="F157" s="19">
        <f>F158</f>
        <v>33.5</v>
      </c>
    </row>
    <row r="158" spans="1:6" s="30" customFormat="1" ht="27.75" customHeight="1" x14ac:dyDescent="0.2">
      <c r="A158" s="38"/>
      <c r="B158" s="37"/>
      <c r="C158" s="7" t="s">
        <v>372</v>
      </c>
      <c r="D158" s="25"/>
      <c r="E158" s="26" t="s">
        <v>106</v>
      </c>
      <c r="F158" s="19">
        <f>F159</f>
        <v>33.5</v>
      </c>
    </row>
    <row r="159" spans="1:6" s="30" customFormat="1" ht="28.5" customHeight="1" x14ac:dyDescent="0.2">
      <c r="A159" s="38"/>
      <c r="B159" s="37"/>
      <c r="C159" s="7"/>
      <c r="D159" s="25" t="s">
        <v>281</v>
      </c>
      <c r="E159" s="26" t="s">
        <v>282</v>
      </c>
      <c r="F159" s="19">
        <v>33.5</v>
      </c>
    </row>
    <row r="160" spans="1:6" s="30" customFormat="1" ht="27.75" customHeight="1" x14ac:dyDescent="0.2">
      <c r="A160" s="38"/>
      <c r="B160" s="37"/>
      <c r="C160" s="37" t="s">
        <v>468</v>
      </c>
      <c r="D160" s="38"/>
      <c r="E160" s="18" t="s">
        <v>195</v>
      </c>
      <c r="F160" s="19">
        <f>F161</f>
        <v>504.24266999999998</v>
      </c>
    </row>
    <row r="161" spans="1:6" s="30" customFormat="1" ht="27.75" customHeight="1" x14ac:dyDescent="0.2">
      <c r="A161" s="38"/>
      <c r="B161" s="37"/>
      <c r="C161" s="7" t="s">
        <v>478</v>
      </c>
      <c r="D161" s="25"/>
      <c r="E161" s="26" t="s">
        <v>203</v>
      </c>
      <c r="F161" s="19">
        <f>F162</f>
        <v>504.24266999999998</v>
      </c>
    </row>
    <row r="162" spans="1:6" s="88" customFormat="1" ht="27.75" customHeight="1" x14ac:dyDescent="0.2">
      <c r="A162" s="38"/>
      <c r="B162" s="37"/>
      <c r="C162" s="7" t="s">
        <v>485</v>
      </c>
      <c r="D162" s="25"/>
      <c r="E162" s="26" t="s">
        <v>210</v>
      </c>
      <c r="F162" s="19">
        <f>F163</f>
        <v>504.24266999999998</v>
      </c>
    </row>
    <row r="163" spans="1:6" s="30" customFormat="1" ht="27.75" customHeight="1" x14ac:dyDescent="0.2">
      <c r="A163" s="38"/>
      <c r="B163" s="37"/>
      <c r="C163" s="37"/>
      <c r="D163" s="25" t="s">
        <v>285</v>
      </c>
      <c r="E163" s="26" t="s">
        <v>286</v>
      </c>
      <c r="F163" s="19">
        <v>504.24266999999998</v>
      </c>
    </row>
    <row r="164" spans="1:6" s="30" customFormat="1" ht="16.5" customHeight="1" x14ac:dyDescent="0.2">
      <c r="A164" s="38"/>
      <c r="B164" s="37" t="s">
        <v>515</v>
      </c>
      <c r="C164" s="6"/>
      <c r="D164" s="7"/>
      <c r="E164" s="18" t="s">
        <v>516</v>
      </c>
      <c r="F164" s="19">
        <f>F165</f>
        <v>600</v>
      </c>
    </row>
    <row r="165" spans="1:6" s="30" customFormat="1" ht="28.5" customHeight="1" x14ac:dyDescent="0.2">
      <c r="A165" s="38"/>
      <c r="B165" s="37"/>
      <c r="C165" s="37" t="s">
        <v>421</v>
      </c>
      <c r="D165" s="38"/>
      <c r="E165" s="18" t="s">
        <v>152</v>
      </c>
      <c r="F165" s="19">
        <f>F166</f>
        <v>600</v>
      </c>
    </row>
    <row r="166" spans="1:6" s="30" customFormat="1" ht="30" customHeight="1" x14ac:dyDescent="0.2">
      <c r="A166" s="38"/>
      <c r="B166" s="37"/>
      <c r="C166" s="37" t="s">
        <v>422</v>
      </c>
      <c r="D166" s="38"/>
      <c r="E166" s="18" t="s">
        <v>153</v>
      </c>
      <c r="F166" s="19">
        <f>F167</f>
        <v>600</v>
      </c>
    </row>
    <row r="167" spans="1:6" s="30" customFormat="1" ht="30" customHeight="1" x14ac:dyDescent="0.2">
      <c r="A167" s="38"/>
      <c r="B167" s="37"/>
      <c r="C167" s="37" t="s">
        <v>426</v>
      </c>
      <c r="D167" s="25"/>
      <c r="E167" s="26" t="s">
        <v>157</v>
      </c>
      <c r="F167" s="19">
        <f>F168</f>
        <v>600</v>
      </c>
    </row>
    <row r="168" spans="1:6" s="30" customFormat="1" ht="28.5" customHeight="1" x14ac:dyDescent="0.2">
      <c r="A168" s="38"/>
      <c r="B168" s="37"/>
      <c r="C168" s="37" t="s">
        <v>428</v>
      </c>
      <c r="D168" s="25"/>
      <c r="E168" s="26" t="s">
        <v>158</v>
      </c>
      <c r="F168" s="19">
        <f>F169</f>
        <v>600</v>
      </c>
    </row>
    <row r="169" spans="1:6" s="30" customFormat="1" ht="28.5" customHeight="1" x14ac:dyDescent="0.2">
      <c r="A169" s="38"/>
      <c r="B169" s="37"/>
      <c r="C169" s="37"/>
      <c r="D169" s="25" t="s">
        <v>285</v>
      </c>
      <c r="E169" s="26" t="s">
        <v>286</v>
      </c>
      <c r="F169" s="19">
        <v>600</v>
      </c>
    </row>
    <row r="170" spans="1:6" s="30" customFormat="1" ht="15" customHeight="1" x14ac:dyDescent="0.2">
      <c r="A170" s="38"/>
      <c r="B170" s="38" t="s">
        <v>517</v>
      </c>
      <c r="C170" s="37"/>
      <c r="D170" s="25"/>
      <c r="E170" s="26" t="s">
        <v>518</v>
      </c>
      <c r="F170" s="19">
        <f>F171+F185</f>
        <v>58001.568020000006</v>
      </c>
    </row>
    <row r="171" spans="1:6" s="30" customFormat="1" ht="27.75" customHeight="1" x14ac:dyDescent="0.2">
      <c r="A171" s="38"/>
      <c r="B171" s="38"/>
      <c r="C171" s="37" t="s">
        <v>383</v>
      </c>
      <c r="D171" s="25"/>
      <c r="E171" s="26" t="s">
        <v>117</v>
      </c>
      <c r="F171" s="19">
        <f>F172</f>
        <v>57851.568020000006</v>
      </c>
    </row>
    <row r="172" spans="1:6" s="30" customFormat="1" ht="15.75" customHeight="1" x14ac:dyDescent="0.2">
      <c r="A172" s="38"/>
      <c r="B172" s="38"/>
      <c r="C172" s="37" t="s">
        <v>384</v>
      </c>
      <c r="D172" s="25"/>
      <c r="E172" s="26" t="s">
        <v>118</v>
      </c>
      <c r="F172" s="19">
        <f>F173</f>
        <v>57851.568020000006</v>
      </c>
    </row>
    <row r="173" spans="1:6" s="30" customFormat="1" ht="28.5" customHeight="1" x14ac:dyDescent="0.2">
      <c r="A173" s="38"/>
      <c r="B173" s="38"/>
      <c r="C173" s="37" t="s">
        <v>385</v>
      </c>
      <c r="D173" s="25"/>
      <c r="E173" s="26" t="s">
        <v>119</v>
      </c>
      <c r="F173" s="19">
        <f>F174+F176+F178+F180+F182</f>
        <v>57851.568020000006</v>
      </c>
    </row>
    <row r="174" spans="1:6" s="30" customFormat="1" ht="28.5" customHeight="1" x14ac:dyDescent="0.2">
      <c r="A174" s="38"/>
      <c r="B174" s="38"/>
      <c r="C174" s="37" t="s">
        <v>386</v>
      </c>
      <c r="D174" s="25"/>
      <c r="E174" s="18" t="s">
        <v>120</v>
      </c>
      <c r="F174" s="19">
        <f>F175</f>
        <v>15298.6487</v>
      </c>
    </row>
    <row r="175" spans="1:6" s="30" customFormat="1" ht="28.5" customHeight="1" x14ac:dyDescent="0.2">
      <c r="A175" s="38"/>
      <c r="B175" s="38"/>
      <c r="C175" s="37"/>
      <c r="D175" s="25" t="s">
        <v>281</v>
      </c>
      <c r="E175" s="26" t="s">
        <v>282</v>
      </c>
      <c r="F175" s="19">
        <v>15298.6487</v>
      </c>
    </row>
    <row r="176" spans="1:6" s="30" customFormat="1" ht="17.25" customHeight="1" x14ac:dyDescent="0.2">
      <c r="A176" s="38"/>
      <c r="B176" s="37"/>
      <c r="C176" s="37" t="s">
        <v>387</v>
      </c>
      <c r="D176" s="25"/>
      <c r="E176" s="26" t="s">
        <v>121</v>
      </c>
      <c r="F176" s="19">
        <f>F177</f>
        <v>200</v>
      </c>
    </row>
    <row r="177" spans="1:6" s="30" customFormat="1" ht="29.25" customHeight="1" x14ac:dyDescent="0.2">
      <c r="A177" s="38"/>
      <c r="B177" s="37"/>
      <c r="C177" s="37"/>
      <c r="D177" s="25" t="s">
        <v>285</v>
      </c>
      <c r="E177" s="26" t="s">
        <v>286</v>
      </c>
      <c r="F177" s="19">
        <v>200</v>
      </c>
    </row>
    <row r="178" spans="1:6" s="30" customFormat="1" ht="30" customHeight="1" x14ac:dyDescent="0.2">
      <c r="A178" s="38"/>
      <c r="B178" s="37"/>
      <c r="C178" s="37" t="s">
        <v>388</v>
      </c>
      <c r="D178" s="25"/>
      <c r="E178" s="26" t="s">
        <v>122</v>
      </c>
      <c r="F178" s="19">
        <f>F179</f>
        <v>599</v>
      </c>
    </row>
    <row r="179" spans="1:6" s="30" customFormat="1" ht="27.75" customHeight="1" x14ac:dyDescent="0.2">
      <c r="A179" s="38"/>
      <c r="B179" s="37"/>
      <c r="C179" s="37"/>
      <c r="D179" s="25" t="s">
        <v>285</v>
      </c>
      <c r="E179" s="26" t="s">
        <v>286</v>
      </c>
      <c r="F179" s="19">
        <v>599</v>
      </c>
    </row>
    <row r="180" spans="1:6" s="33" customFormat="1" ht="41.25" customHeight="1" x14ac:dyDescent="0.2">
      <c r="A180" s="38"/>
      <c r="B180" s="37"/>
      <c r="C180" s="37" t="s">
        <v>389</v>
      </c>
      <c r="D180" s="25"/>
      <c r="E180" s="26" t="s">
        <v>123</v>
      </c>
      <c r="F180" s="19">
        <f>F181</f>
        <v>200.73899</v>
      </c>
    </row>
    <row r="181" spans="1:6" s="30" customFormat="1" ht="27.75" customHeight="1" x14ac:dyDescent="0.2">
      <c r="A181" s="38"/>
      <c r="B181" s="37"/>
      <c r="C181" s="37"/>
      <c r="D181" s="25" t="s">
        <v>298</v>
      </c>
      <c r="E181" s="26" t="s">
        <v>299</v>
      </c>
      <c r="F181" s="19">
        <v>200.73899</v>
      </c>
    </row>
    <row r="182" spans="1:6" s="30" customFormat="1" ht="42" customHeight="1" x14ac:dyDescent="0.2">
      <c r="A182" s="38"/>
      <c r="B182" s="37"/>
      <c r="C182" s="37" t="s">
        <v>390</v>
      </c>
      <c r="D182" s="25"/>
      <c r="E182" s="26" t="s">
        <v>124</v>
      </c>
      <c r="F182" s="19">
        <f>SUM(F183:F184)</f>
        <v>41553.180330000003</v>
      </c>
    </row>
    <row r="183" spans="1:6" s="30" customFormat="1" ht="29.25" customHeight="1" x14ac:dyDescent="0.2">
      <c r="A183" s="38"/>
      <c r="B183" s="37"/>
      <c r="C183" s="37"/>
      <c r="D183" s="25" t="s">
        <v>285</v>
      </c>
      <c r="E183" s="26" t="s">
        <v>286</v>
      </c>
      <c r="F183" s="19">
        <v>5700</v>
      </c>
    </row>
    <row r="184" spans="1:6" s="30" customFormat="1" ht="30" customHeight="1" x14ac:dyDescent="0.2">
      <c r="A184" s="38"/>
      <c r="B184" s="37"/>
      <c r="C184" s="37"/>
      <c r="D184" s="25" t="s">
        <v>281</v>
      </c>
      <c r="E184" s="26" t="s">
        <v>282</v>
      </c>
      <c r="F184" s="19">
        <v>35853.180330000003</v>
      </c>
    </row>
    <row r="185" spans="1:6" s="94" customFormat="1" ht="29.25" customHeight="1" x14ac:dyDescent="0.2">
      <c r="A185" s="38"/>
      <c r="B185" s="37"/>
      <c r="C185" s="37" t="s">
        <v>444</v>
      </c>
      <c r="D185" s="25"/>
      <c r="E185" s="26" t="s">
        <v>172</v>
      </c>
      <c r="F185" s="19">
        <f>F186</f>
        <v>150</v>
      </c>
    </row>
    <row r="186" spans="1:6" s="88" customFormat="1" ht="41.25" customHeight="1" x14ac:dyDescent="0.2">
      <c r="A186" s="38"/>
      <c r="B186" s="37"/>
      <c r="C186" s="37" t="s">
        <v>445</v>
      </c>
      <c r="D186" s="25"/>
      <c r="E186" s="26" t="s">
        <v>173</v>
      </c>
      <c r="F186" s="19">
        <f>F187</f>
        <v>150</v>
      </c>
    </row>
    <row r="187" spans="1:6" s="88" customFormat="1" ht="30" customHeight="1" x14ac:dyDescent="0.2">
      <c r="A187" s="38"/>
      <c r="B187" s="37"/>
      <c r="C187" s="37" t="s">
        <v>446</v>
      </c>
      <c r="D187" s="25"/>
      <c r="E187" s="26" t="s">
        <v>174</v>
      </c>
      <c r="F187" s="19">
        <f>F188</f>
        <v>150</v>
      </c>
    </row>
    <row r="188" spans="1:6" s="88" customFormat="1" ht="43.5" customHeight="1" x14ac:dyDescent="0.2">
      <c r="A188" s="38"/>
      <c r="B188" s="37"/>
      <c r="C188" s="37" t="s">
        <v>447</v>
      </c>
      <c r="D188" s="25"/>
      <c r="E188" s="26" t="s">
        <v>175</v>
      </c>
      <c r="F188" s="19">
        <f>F189</f>
        <v>150</v>
      </c>
    </row>
    <row r="189" spans="1:6" s="88" customFormat="1" ht="16.5" customHeight="1" x14ac:dyDescent="0.2">
      <c r="A189" s="38"/>
      <c r="B189" s="37"/>
      <c r="C189" s="37"/>
      <c r="D189" s="25" t="s">
        <v>293</v>
      </c>
      <c r="E189" s="26" t="s">
        <v>294</v>
      </c>
      <c r="F189" s="19">
        <v>150</v>
      </c>
    </row>
    <row r="190" spans="1:6" s="30" customFormat="1" ht="15" customHeight="1" x14ac:dyDescent="0.2">
      <c r="A190" s="38"/>
      <c r="B190" s="38" t="s">
        <v>519</v>
      </c>
      <c r="C190" s="37"/>
      <c r="D190" s="25"/>
      <c r="E190" s="26" t="s">
        <v>520</v>
      </c>
      <c r="F190" s="19">
        <f>F191+F196+F201</f>
        <v>408.53500000000003</v>
      </c>
    </row>
    <row r="191" spans="1:6" s="33" customFormat="1" ht="28.5" customHeight="1" x14ac:dyDescent="0.2">
      <c r="A191" s="38"/>
      <c r="B191" s="38"/>
      <c r="C191" s="37" t="s">
        <v>373</v>
      </c>
      <c r="D191" s="38"/>
      <c r="E191" s="18" t="s">
        <v>107</v>
      </c>
      <c r="F191" s="19">
        <f>F192</f>
        <v>5</v>
      </c>
    </row>
    <row r="192" spans="1:6" s="33" customFormat="1" ht="28.5" customHeight="1" x14ac:dyDescent="0.2">
      <c r="A192" s="38"/>
      <c r="B192" s="38"/>
      <c r="C192" s="37" t="s">
        <v>377</v>
      </c>
      <c r="D192" s="25"/>
      <c r="E192" s="26" t="s">
        <v>111</v>
      </c>
      <c r="F192" s="19">
        <f>F193</f>
        <v>5</v>
      </c>
    </row>
    <row r="193" spans="1:6" s="33" customFormat="1" ht="15" customHeight="1" x14ac:dyDescent="0.2">
      <c r="A193" s="38"/>
      <c r="B193" s="38"/>
      <c r="C193" s="37" t="s">
        <v>378</v>
      </c>
      <c r="D193" s="25"/>
      <c r="E193" s="26" t="s">
        <v>112</v>
      </c>
      <c r="F193" s="19">
        <f>F194</f>
        <v>5</v>
      </c>
    </row>
    <row r="194" spans="1:6" s="33" customFormat="1" ht="15" customHeight="1" x14ac:dyDescent="0.2">
      <c r="A194" s="38"/>
      <c r="B194" s="38"/>
      <c r="C194" s="37" t="s">
        <v>379</v>
      </c>
      <c r="D194" s="25"/>
      <c r="E194" s="26" t="s">
        <v>113</v>
      </c>
      <c r="F194" s="19">
        <f>F195</f>
        <v>5</v>
      </c>
    </row>
    <row r="195" spans="1:6" s="33" customFormat="1" ht="27.75" customHeight="1" x14ac:dyDescent="0.2">
      <c r="A195" s="38"/>
      <c r="B195" s="38"/>
      <c r="C195" s="37"/>
      <c r="D195" s="25" t="s">
        <v>285</v>
      </c>
      <c r="E195" s="26" t="s">
        <v>286</v>
      </c>
      <c r="F195" s="19">
        <v>5</v>
      </c>
    </row>
    <row r="196" spans="1:6" s="30" customFormat="1" ht="29.25" customHeight="1" x14ac:dyDescent="0.2">
      <c r="A196" s="38"/>
      <c r="B196" s="38"/>
      <c r="C196" s="37" t="s">
        <v>383</v>
      </c>
      <c r="D196" s="25"/>
      <c r="E196" s="26" t="s">
        <v>117</v>
      </c>
      <c r="F196" s="19">
        <f>F197</f>
        <v>30</v>
      </c>
    </row>
    <row r="197" spans="1:6" s="30" customFormat="1" ht="15.75" customHeight="1" x14ac:dyDescent="0.2">
      <c r="A197" s="38"/>
      <c r="B197" s="38"/>
      <c r="C197" s="37" t="s">
        <v>391</v>
      </c>
      <c r="D197" s="25"/>
      <c r="E197" s="26" t="s">
        <v>125</v>
      </c>
      <c r="F197" s="19">
        <f>F198</f>
        <v>30</v>
      </c>
    </row>
    <row r="198" spans="1:6" s="30" customFormat="1" ht="28.5" customHeight="1" x14ac:dyDescent="0.2">
      <c r="A198" s="38"/>
      <c r="B198" s="38"/>
      <c r="C198" s="37" t="s">
        <v>392</v>
      </c>
      <c r="D198" s="25"/>
      <c r="E198" s="26" t="s">
        <v>126</v>
      </c>
      <c r="F198" s="19">
        <f>F199</f>
        <v>30</v>
      </c>
    </row>
    <row r="199" spans="1:6" s="30" customFormat="1" ht="17.25" customHeight="1" x14ac:dyDescent="0.2">
      <c r="A199" s="38"/>
      <c r="B199" s="38"/>
      <c r="C199" s="37" t="s">
        <v>393</v>
      </c>
      <c r="D199" s="25"/>
      <c r="E199" s="26" t="s">
        <v>127</v>
      </c>
      <c r="F199" s="19">
        <f>F200</f>
        <v>30</v>
      </c>
    </row>
    <row r="200" spans="1:6" s="30" customFormat="1" ht="28.5" customHeight="1" x14ac:dyDescent="0.2">
      <c r="A200" s="38"/>
      <c r="B200" s="38"/>
      <c r="C200" s="37"/>
      <c r="D200" s="25" t="s">
        <v>285</v>
      </c>
      <c r="E200" s="26" t="s">
        <v>286</v>
      </c>
      <c r="F200" s="19">
        <v>30</v>
      </c>
    </row>
    <row r="201" spans="1:6" s="30" customFormat="1" ht="28.5" customHeight="1" x14ac:dyDescent="0.2">
      <c r="A201" s="38"/>
      <c r="B201" s="38"/>
      <c r="C201" s="37" t="s">
        <v>421</v>
      </c>
      <c r="D201" s="38"/>
      <c r="E201" s="18" t="s">
        <v>152</v>
      </c>
      <c r="F201" s="19">
        <f>F202</f>
        <v>373.53500000000003</v>
      </c>
    </row>
    <row r="202" spans="1:6" s="30" customFormat="1" ht="28.5" customHeight="1" x14ac:dyDescent="0.2">
      <c r="A202" s="38"/>
      <c r="B202" s="38"/>
      <c r="C202" s="37" t="s">
        <v>422</v>
      </c>
      <c r="D202" s="38"/>
      <c r="E202" s="18" t="s">
        <v>153</v>
      </c>
      <c r="F202" s="19">
        <f>F203</f>
        <v>373.53500000000003</v>
      </c>
    </row>
    <row r="203" spans="1:6" s="30" customFormat="1" ht="28.5" customHeight="1" x14ac:dyDescent="0.2">
      <c r="A203" s="38"/>
      <c r="B203" s="38"/>
      <c r="C203" s="37" t="s">
        <v>423</v>
      </c>
      <c r="D203" s="25"/>
      <c r="E203" s="26" t="s">
        <v>154</v>
      </c>
      <c r="F203" s="19">
        <f>F204</f>
        <v>373.53500000000003</v>
      </c>
    </row>
    <row r="204" spans="1:6" s="30" customFormat="1" ht="17.25" customHeight="1" x14ac:dyDescent="0.2">
      <c r="A204" s="38"/>
      <c r="B204" s="38"/>
      <c r="C204" s="37" t="s">
        <v>424</v>
      </c>
      <c r="D204" s="25"/>
      <c r="E204" s="26" t="s">
        <v>155</v>
      </c>
      <c r="F204" s="19">
        <f>F205</f>
        <v>373.53500000000003</v>
      </c>
    </row>
    <row r="205" spans="1:6" s="30" customFormat="1" ht="28.5" customHeight="1" x14ac:dyDescent="0.2">
      <c r="A205" s="38"/>
      <c r="B205" s="38"/>
      <c r="C205" s="37"/>
      <c r="D205" s="25" t="s">
        <v>285</v>
      </c>
      <c r="E205" s="26" t="s">
        <v>286</v>
      </c>
      <c r="F205" s="19">
        <v>373.53500000000003</v>
      </c>
    </row>
    <row r="206" spans="1:6" s="30" customFormat="1" ht="17.25" customHeight="1" x14ac:dyDescent="0.2">
      <c r="A206" s="38"/>
      <c r="B206" s="37" t="s">
        <v>521</v>
      </c>
      <c r="C206" s="6"/>
      <c r="D206" s="7"/>
      <c r="E206" s="18" t="s">
        <v>522</v>
      </c>
      <c r="F206" s="19">
        <f>F207+F255+F285</f>
        <v>209488.40435000003</v>
      </c>
    </row>
    <row r="207" spans="1:6" s="30" customFormat="1" ht="17.25" customHeight="1" x14ac:dyDescent="0.2">
      <c r="A207" s="38"/>
      <c r="B207" s="37" t="s">
        <v>523</v>
      </c>
      <c r="C207" s="6"/>
      <c r="D207" s="7"/>
      <c r="E207" s="18" t="s">
        <v>524</v>
      </c>
      <c r="F207" s="19">
        <f>F208+F213+F243+F248</f>
        <v>65647.152369999996</v>
      </c>
    </row>
    <row r="208" spans="1:6" s="30" customFormat="1" ht="27.75" customHeight="1" x14ac:dyDescent="0.2">
      <c r="A208" s="38"/>
      <c r="B208" s="38"/>
      <c r="C208" s="7" t="s">
        <v>262</v>
      </c>
      <c r="D208" s="25"/>
      <c r="E208" s="26" t="s">
        <v>33</v>
      </c>
      <c r="F208" s="19">
        <f>F209</f>
        <v>296.28856000000002</v>
      </c>
    </row>
    <row r="209" spans="1:6" s="30" customFormat="1" ht="16.5" customHeight="1" x14ac:dyDescent="0.2">
      <c r="A209" s="38"/>
      <c r="B209" s="38"/>
      <c r="C209" s="7" t="s">
        <v>271</v>
      </c>
      <c r="D209" s="25"/>
      <c r="E209" s="26" t="s">
        <v>42</v>
      </c>
      <c r="F209" s="19">
        <f>F210</f>
        <v>296.28856000000002</v>
      </c>
    </row>
    <row r="210" spans="1:6" s="30" customFormat="1" ht="28.5" customHeight="1" x14ac:dyDescent="0.2">
      <c r="A210" s="38"/>
      <c r="B210" s="38"/>
      <c r="C210" s="7" t="s">
        <v>276</v>
      </c>
      <c r="D210" s="25"/>
      <c r="E210" s="26" t="s">
        <v>46</v>
      </c>
      <c r="F210" s="19">
        <f>F211</f>
        <v>296.28856000000002</v>
      </c>
    </row>
    <row r="211" spans="1:6" s="88" customFormat="1" ht="41.25" customHeight="1" x14ac:dyDescent="0.2">
      <c r="A211" s="38"/>
      <c r="B211" s="38"/>
      <c r="C211" s="7" t="s">
        <v>277</v>
      </c>
      <c r="D211" s="25"/>
      <c r="E211" s="26" t="s">
        <v>47</v>
      </c>
      <c r="F211" s="19">
        <f>F212</f>
        <v>296.28856000000002</v>
      </c>
    </row>
    <row r="212" spans="1:6" s="30" customFormat="1" ht="27.75" customHeight="1" x14ac:dyDescent="0.2">
      <c r="A212" s="38"/>
      <c r="B212" s="38"/>
      <c r="C212" s="7"/>
      <c r="D212" s="25" t="s">
        <v>285</v>
      </c>
      <c r="E212" s="26" t="s">
        <v>286</v>
      </c>
      <c r="F212" s="19">
        <v>296.28856000000002</v>
      </c>
    </row>
    <row r="213" spans="1:6" s="30" customFormat="1" ht="30" customHeight="1" x14ac:dyDescent="0.2">
      <c r="A213" s="38"/>
      <c r="B213" s="38"/>
      <c r="C213" s="37" t="s">
        <v>397</v>
      </c>
      <c r="D213" s="25"/>
      <c r="E213" s="26" t="s">
        <v>131</v>
      </c>
      <c r="F213" s="19">
        <f>F214+F235</f>
        <v>61333.213989999997</v>
      </c>
    </row>
    <row r="214" spans="1:6" s="30" customFormat="1" ht="27.75" customHeight="1" x14ac:dyDescent="0.2">
      <c r="A214" s="38"/>
      <c r="B214" s="38"/>
      <c r="C214" s="37" t="s">
        <v>398</v>
      </c>
      <c r="D214" s="25"/>
      <c r="E214" s="26" t="s">
        <v>132</v>
      </c>
      <c r="F214" s="19">
        <f>F215+F229</f>
        <v>58722.137539999996</v>
      </c>
    </row>
    <row r="215" spans="1:6" s="30" customFormat="1" ht="27.75" customHeight="1" x14ac:dyDescent="0.2">
      <c r="A215" s="38"/>
      <c r="B215" s="38"/>
      <c r="C215" s="37" t="s">
        <v>399</v>
      </c>
      <c r="D215" s="25"/>
      <c r="E215" s="26" t="s">
        <v>133</v>
      </c>
      <c r="F215" s="19">
        <f>F216+F218+F220+F222+F224+F227</f>
        <v>17612.296579999998</v>
      </c>
    </row>
    <row r="216" spans="1:6" s="30" customFormat="1" ht="29.25" customHeight="1" x14ac:dyDescent="0.2">
      <c r="A216" s="38"/>
      <c r="B216" s="38"/>
      <c r="C216" s="37" t="s">
        <v>400</v>
      </c>
      <c r="D216" s="25"/>
      <c r="E216" s="26" t="s">
        <v>134</v>
      </c>
      <c r="F216" s="19">
        <f>F217</f>
        <v>376.14611000000002</v>
      </c>
    </row>
    <row r="217" spans="1:6" s="30" customFormat="1" ht="29.25" customHeight="1" x14ac:dyDescent="0.2">
      <c r="A217" s="38"/>
      <c r="B217" s="38"/>
      <c r="C217" s="37"/>
      <c r="D217" s="25" t="s">
        <v>285</v>
      </c>
      <c r="E217" s="26" t="s">
        <v>286</v>
      </c>
      <c r="F217" s="19">
        <v>376.14611000000002</v>
      </c>
    </row>
    <row r="218" spans="1:6" s="30" customFormat="1" ht="29.25" customHeight="1" x14ac:dyDescent="0.2">
      <c r="A218" s="38"/>
      <c r="B218" s="38"/>
      <c r="C218" s="37" t="s">
        <v>402</v>
      </c>
      <c r="D218" s="25"/>
      <c r="E218" s="26" t="s">
        <v>136</v>
      </c>
      <c r="F218" s="19">
        <f>F219</f>
        <v>64</v>
      </c>
    </row>
    <row r="219" spans="1:6" s="30" customFormat="1" ht="29.25" customHeight="1" x14ac:dyDescent="0.2">
      <c r="A219" s="38"/>
      <c r="B219" s="38"/>
      <c r="C219" s="37"/>
      <c r="D219" s="25" t="s">
        <v>285</v>
      </c>
      <c r="E219" s="26" t="s">
        <v>286</v>
      </c>
      <c r="F219" s="19">
        <v>64</v>
      </c>
    </row>
    <row r="220" spans="1:6" s="30" customFormat="1" ht="29.25" customHeight="1" x14ac:dyDescent="0.2">
      <c r="A220" s="38"/>
      <c r="B220" s="38"/>
      <c r="C220" s="37" t="s">
        <v>403</v>
      </c>
      <c r="D220" s="25"/>
      <c r="E220" s="26" t="s">
        <v>137</v>
      </c>
      <c r="F220" s="19">
        <f>F221</f>
        <v>849.94320000000005</v>
      </c>
    </row>
    <row r="221" spans="1:6" s="30" customFormat="1" ht="29.25" customHeight="1" x14ac:dyDescent="0.2">
      <c r="A221" s="38"/>
      <c r="B221" s="38"/>
      <c r="C221" s="37"/>
      <c r="D221" s="25" t="s">
        <v>285</v>
      </c>
      <c r="E221" s="26" t="s">
        <v>286</v>
      </c>
      <c r="F221" s="19">
        <v>849.94320000000005</v>
      </c>
    </row>
    <row r="222" spans="1:6" s="30" customFormat="1" ht="42" customHeight="1" x14ac:dyDescent="0.2">
      <c r="A222" s="38"/>
      <c r="B222" s="38"/>
      <c r="C222" s="37" t="s">
        <v>404</v>
      </c>
      <c r="D222" s="25"/>
      <c r="E222" s="26" t="s">
        <v>31</v>
      </c>
      <c r="F222" s="19">
        <f>F223</f>
        <v>2681.2244000000001</v>
      </c>
    </row>
    <row r="223" spans="1:6" s="30" customFormat="1" ht="28.5" customHeight="1" x14ac:dyDescent="0.2">
      <c r="A223" s="38"/>
      <c r="B223" s="38"/>
      <c r="C223" s="37"/>
      <c r="D223" s="25" t="s">
        <v>298</v>
      </c>
      <c r="E223" s="26" t="s">
        <v>299</v>
      </c>
      <c r="F223" s="19">
        <v>2681.2244000000001</v>
      </c>
    </row>
    <row r="224" spans="1:6" s="88" customFormat="1" ht="30" customHeight="1" x14ac:dyDescent="0.2">
      <c r="A224" s="38"/>
      <c r="B224" s="38"/>
      <c r="C224" s="37" t="s">
        <v>405</v>
      </c>
      <c r="D224" s="25"/>
      <c r="E224" s="26" t="s">
        <v>138</v>
      </c>
      <c r="F224" s="19">
        <f>SUM(F225:F226)</f>
        <v>9951.5529199999983</v>
      </c>
    </row>
    <row r="225" spans="1:6" s="88" customFormat="1" ht="30" customHeight="1" x14ac:dyDescent="0.2">
      <c r="A225" s="38"/>
      <c r="B225" s="38"/>
      <c r="C225" s="37"/>
      <c r="D225" s="25" t="s">
        <v>285</v>
      </c>
      <c r="E225" s="26" t="s">
        <v>286</v>
      </c>
      <c r="F225" s="19">
        <v>4932.5674199999994</v>
      </c>
    </row>
    <row r="226" spans="1:6" s="88" customFormat="1" ht="17.25" customHeight="1" x14ac:dyDescent="0.2">
      <c r="A226" s="38"/>
      <c r="B226" s="38"/>
      <c r="C226" s="37"/>
      <c r="D226" s="25" t="s">
        <v>293</v>
      </c>
      <c r="E226" s="26" t="s">
        <v>294</v>
      </c>
      <c r="F226" s="19">
        <v>5018.9854999999998</v>
      </c>
    </row>
    <row r="227" spans="1:6" s="47" customFormat="1" ht="29.25" customHeight="1" x14ac:dyDescent="0.2">
      <c r="A227" s="38"/>
      <c r="B227" s="38"/>
      <c r="C227" s="37" t="s">
        <v>406</v>
      </c>
      <c r="D227" s="25"/>
      <c r="E227" s="26" t="s">
        <v>139</v>
      </c>
      <c r="F227" s="19">
        <f>F228</f>
        <v>3689.4299499999997</v>
      </c>
    </row>
    <row r="228" spans="1:6" s="47" customFormat="1" ht="30" customHeight="1" x14ac:dyDescent="0.2">
      <c r="A228" s="38"/>
      <c r="B228" s="38"/>
      <c r="C228" s="37"/>
      <c r="D228" s="25" t="s">
        <v>285</v>
      </c>
      <c r="E228" s="26" t="s">
        <v>286</v>
      </c>
      <c r="F228" s="19">
        <v>3689.4299499999997</v>
      </c>
    </row>
    <row r="229" spans="1:6" s="30" customFormat="1" ht="42" customHeight="1" x14ac:dyDescent="0.2">
      <c r="A229" s="38"/>
      <c r="B229" s="38"/>
      <c r="C229" s="37" t="s">
        <v>407</v>
      </c>
      <c r="D229" s="25"/>
      <c r="E229" s="26" t="s">
        <v>140</v>
      </c>
      <c r="F229" s="19">
        <f>F230+F233</f>
        <v>41109.840960000001</v>
      </c>
    </row>
    <row r="230" spans="1:6" s="88" customFormat="1" ht="28.5" customHeight="1" x14ac:dyDescent="0.2">
      <c r="A230" s="38"/>
      <c r="B230" s="38"/>
      <c r="C230" s="37" t="s">
        <v>408</v>
      </c>
      <c r="D230" s="25"/>
      <c r="E230" s="26" t="s">
        <v>141</v>
      </c>
      <c r="F230" s="19">
        <f>SUM(F231:F232)</f>
        <v>40059.654580000002</v>
      </c>
    </row>
    <row r="231" spans="1:6" s="88" customFormat="1" ht="28.5" customHeight="1" x14ac:dyDescent="0.2">
      <c r="A231" s="38"/>
      <c r="B231" s="38"/>
      <c r="C231" s="37"/>
      <c r="D231" s="25" t="s">
        <v>298</v>
      </c>
      <c r="E231" s="26" t="s">
        <v>299</v>
      </c>
      <c r="F231" s="19">
        <v>12114.872369999999</v>
      </c>
    </row>
    <row r="232" spans="1:6" s="30" customFormat="1" ht="17.25" customHeight="1" x14ac:dyDescent="0.2">
      <c r="A232" s="38"/>
      <c r="B232" s="38"/>
      <c r="C232" s="37"/>
      <c r="D232" s="25" t="s">
        <v>293</v>
      </c>
      <c r="E232" s="26" t="s">
        <v>294</v>
      </c>
      <c r="F232" s="19">
        <v>27944.782210000001</v>
      </c>
    </row>
    <row r="233" spans="1:6" s="88" customFormat="1" ht="29.25" customHeight="1" x14ac:dyDescent="0.2">
      <c r="A233" s="38"/>
      <c r="B233" s="38"/>
      <c r="C233" s="37" t="s">
        <v>409</v>
      </c>
      <c r="D233" s="25"/>
      <c r="E233" s="26" t="s">
        <v>142</v>
      </c>
      <c r="F233" s="19">
        <f>F234</f>
        <v>1050.1863800000001</v>
      </c>
    </row>
    <row r="234" spans="1:6" s="30" customFormat="1" ht="16.5" customHeight="1" x14ac:dyDescent="0.2">
      <c r="A234" s="38"/>
      <c r="B234" s="38"/>
      <c r="C234" s="37"/>
      <c r="D234" s="25" t="s">
        <v>293</v>
      </c>
      <c r="E234" s="26" t="s">
        <v>294</v>
      </c>
      <c r="F234" s="19">
        <v>1050.1863800000001</v>
      </c>
    </row>
    <row r="235" spans="1:6" s="30" customFormat="1" ht="15" customHeight="1" collapsed="1" x14ac:dyDescent="0.2">
      <c r="A235" s="38"/>
      <c r="B235" s="38"/>
      <c r="C235" s="37" t="s">
        <v>410</v>
      </c>
      <c r="D235" s="25"/>
      <c r="E235" s="26" t="s">
        <v>143</v>
      </c>
      <c r="F235" s="19">
        <f>F236</f>
        <v>2611.0764499999996</v>
      </c>
    </row>
    <row r="236" spans="1:6" s="30" customFormat="1" ht="28.5" customHeight="1" x14ac:dyDescent="0.2">
      <c r="A236" s="38"/>
      <c r="B236" s="38"/>
      <c r="C236" s="37" t="s">
        <v>411</v>
      </c>
      <c r="D236" s="25"/>
      <c r="E236" s="26" t="s">
        <v>144</v>
      </c>
      <c r="F236" s="19">
        <f>F237+F239+F241</f>
        <v>2611.0764499999996</v>
      </c>
    </row>
    <row r="237" spans="1:6" s="30" customFormat="1" ht="28.5" customHeight="1" x14ac:dyDescent="0.2">
      <c r="A237" s="38"/>
      <c r="B237" s="38"/>
      <c r="C237" s="37" t="s">
        <v>412</v>
      </c>
      <c r="D237" s="25"/>
      <c r="E237" s="26" t="s">
        <v>145</v>
      </c>
      <c r="F237" s="19">
        <f>F238</f>
        <v>388</v>
      </c>
    </row>
    <row r="238" spans="1:6" s="30" customFormat="1" ht="28.5" customHeight="1" x14ac:dyDescent="0.2">
      <c r="A238" s="38"/>
      <c r="B238" s="38"/>
      <c r="C238" s="37"/>
      <c r="D238" s="25" t="s">
        <v>281</v>
      </c>
      <c r="E238" s="26" t="s">
        <v>282</v>
      </c>
      <c r="F238" s="19">
        <v>388</v>
      </c>
    </row>
    <row r="239" spans="1:6" s="30" customFormat="1" ht="28.5" customHeight="1" x14ac:dyDescent="0.2">
      <c r="A239" s="38"/>
      <c r="B239" s="38"/>
      <c r="C239" s="37" t="s">
        <v>413</v>
      </c>
      <c r="D239" s="25"/>
      <c r="E239" s="26" t="s">
        <v>146</v>
      </c>
      <c r="F239" s="19">
        <f>F240</f>
        <v>864.3664</v>
      </c>
    </row>
    <row r="240" spans="1:6" s="30" customFormat="1" ht="28.5" customHeight="1" x14ac:dyDescent="0.2">
      <c r="A240" s="38"/>
      <c r="B240" s="38"/>
      <c r="C240" s="37"/>
      <c r="D240" s="25" t="s">
        <v>285</v>
      </c>
      <c r="E240" s="26" t="s">
        <v>286</v>
      </c>
      <c r="F240" s="19">
        <v>864.3664</v>
      </c>
    </row>
    <row r="241" spans="1:6" s="30" customFormat="1" ht="28.5" customHeight="1" collapsed="1" x14ac:dyDescent="0.2">
      <c r="A241" s="38"/>
      <c r="B241" s="38"/>
      <c r="C241" s="37" t="s">
        <v>414</v>
      </c>
      <c r="D241" s="25"/>
      <c r="E241" s="18" t="s">
        <v>147</v>
      </c>
      <c r="F241" s="19">
        <f>F242</f>
        <v>1358.7100499999999</v>
      </c>
    </row>
    <row r="242" spans="1:6" s="30" customFormat="1" ht="28.5" customHeight="1" x14ac:dyDescent="0.2">
      <c r="A242" s="38"/>
      <c r="B242" s="38"/>
      <c r="C242" s="37"/>
      <c r="D242" s="25" t="s">
        <v>285</v>
      </c>
      <c r="E242" s="26" t="s">
        <v>286</v>
      </c>
      <c r="F242" s="19">
        <v>1358.7100499999999</v>
      </c>
    </row>
    <row r="243" spans="1:6" s="30" customFormat="1" ht="29.25" customHeight="1" x14ac:dyDescent="0.2">
      <c r="A243" s="38"/>
      <c r="B243" s="38"/>
      <c r="C243" s="37" t="s">
        <v>421</v>
      </c>
      <c r="D243" s="38"/>
      <c r="E243" s="18" t="s">
        <v>152</v>
      </c>
      <c r="F243" s="19">
        <f>F244</f>
        <v>428.6952</v>
      </c>
    </row>
    <row r="244" spans="1:6" s="30" customFormat="1" ht="28.5" customHeight="1" x14ac:dyDescent="0.2">
      <c r="A244" s="38"/>
      <c r="B244" s="38"/>
      <c r="C244" s="37" t="s">
        <v>429</v>
      </c>
      <c r="D244" s="38"/>
      <c r="E244" s="18" t="s">
        <v>159</v>
      </c>
      <c r="F244" s="19">
        <f>F245</f>
        <v>428.6952</v>
      </c>
    </row>
    <row r="245" spans="1:6" s="30" customFormat="1" ht="29.25" customHeight="1" x14ac:dyDescent="0.2">
      <c r="A245" s="38"/>
      <c r="B245" s="38"/>
      <c r="C245" s="37" t="s">
        <v>430</v>
      </c>
      <c r="D245" s="25"/>
      <c r="E245" s="26" t="s">
        <v>160</v>
      </c>
      <c r="F245" s="19">
        <f>F246</f>
        <v>428.6952</v>
      </c>
    </row>
    <row r="246" spans="1:6" s="47" customFormat="1" ht="27.75" customHeight="1" x14ac:dyDescent="0.2">
      <c r="A246" s="38"/>
      <c r="B246" s="38"/>
      <c r="C246" s="37" t="s">
        <v>433</v>
      </c>
      <c r="D246" s="38"/>
      <c r="E246" s="18" t="s">
        <v>163</v>
      </c>
      <c r="F246" s="19">
        <f>F247</f>
        <v>428.6952</v>
      </c>
    </row>
    <row r="247" spans="1:6" s="47" customFormat="1" ht="27.75" customHeight="1" x14ac:dyDescent="0.2">
      <c r="A247" s="38"/>
      <c r="B247" s="38"/>
      <c r="C247" s="37"/>
      <c r="D247" s="25" t="s">
        <v>285</v>
      </c>
      <c r="E247" s="26" t="s">
        <v>286</v>
      </c>
      <c r="F247" s="19">
        <v>428.6952</v>
      </c>
    </row>
    <row r="248" spans="1:6" s="47" customFormat="1" ht="29.25" customHeight="1" x14ac:dyDescent="0.2">
      <c r="A248" s="38"/>
      <c r="B248" s="38"/>
      <c r="C248" s="37" t="s">
        <v>444</v>
      </c>
      <c r="D248" s="25"/>
      <c r="E248" s="26" t="s">
        <v>172</v>
      </c>
      <c r="F248" s="19">
        <f>F249</f>
        <v>3588.95462</v>
      </c>
    </row>
    <row r="249" spans="1:6" s="47" customFormat="1" ht="41.25" customHeight="1" x14ac:dyDescent="0.2">
      <c r="A249" s="38"/>
      <c r="B249" s="38"/>
      <c r="C249" s="37" t="s">
        <v>445</v>
      </c>
      <c r="D249" s="25"/>
      <c r="E249" s="26" t="s">
        <v>173</v>
      </c>
      <c r="F249" s="19">
        <f>F250</f>
        <v>3588.95462</v>
      </c>
    </row>
    <row r="250" spans="1:6" s="47" customFormat="1" ht="30" customHeight="1" x14ac:dyDescent="0.2">
      <c r="A250" s="38"/>
      <c r="B250" s="38"/>
      <c r="C250" s="37" t="s">
        <v>446</v>
      </c>
      <c r="D250" s="25"/>
      <c r="E250" s="26" t="s">
        <v>174</v>
      </c>
      <c r="F250" s="19">
        <f>F251</f>
        <v>3588.95462</v>
      </c>
    </row>
    <row r="251" spans="1:6" s="47" customFormat="1" ht="42.75" customHeight="1" x14ac:dyDescent="0.2">
      <c r="A251" s="38"/>
      <c r="B251" s="38"/>
      <c r="C251" s="37" t="s">
        <v>447</v>
      </c>
      <c r="D251" s="25"/>
      <c r="E251" s="26" t="s">
        <v>175</v>
      </c>
      <c r="F251" s="19">
        <f>SUM(F252:F254)</f>
        <v>3588.95462</v>
      </c>
    </row>
    <row r="252" spans="1:6" s="47" customFormat="1" ht="31.5" customHeight="1" x14ac:dyDescent="0.2">
      <c r="A252" s="38"/>
      <c r="B252" s="38"/>
      <c r="C252" s="37"/>
      <c r="D252" s="25" t="s">
        <v>285</v>
      </c>
      <c r="E252" s="26" t="s">
        <v>286</v>
      </c>
      <c r="F252" s="19">
        <v>2973.0688700000001</v>
      </c>
    </row>
    <row r="253" spans="1:6" s="47" customFormat="1" ht="28.5" customHeight="1" x14ac:dyDescent="0.2">
      <c r="A253" s="38"/>
      <c r="B253" s="38"/>
      <c r="C253" s="37"/>
      <c r="D253" s="25" t="s">
        <v>298</v>
      </c>
      <c r="E253" s="26" t="s">
        <v>299</v>
      </c>
      <c r="F253" s="19">
        <v>349.44375000000002</v>
      </c>
    </row>
    <row r="254" spans="1:6" s="47" customFormat="1" ht="15.75" customHeight="1" x14ac:dyDescent="0.2">
      <c r="A254" s="38"/>
      <c r="B254" s="38"/>
      <c r="C254" s="37"/>
      <c r="D254" s="25" t="s">
        <v>293</v>
      </c>
      <c r="E254" s="26" t="s">
        <v>294</v>
      </c>
      <c r="F254" s="19">
        <v>266.44200000000001</v>
      </c>
    </row>
    <row r="255" spans="1:6" s="30" customFormat="1" ht="15.75" customHeight="1" x14ac:dyDescent="0.2">
      <c r="A255" s="38"/>
      <c r="B255" s="6" t="s">
        <v>525</v>
      </c>
      <c r="C255" s="6"/>
      <c r="D255" s="7"/>
      <c r="E255" s="18" t="s">
        <v>526</v>
      </c>
      <c r="F255" s="19">
        <f>F256+F261+F266+F281</f>
        <v>106588.58428000001</v>
      </c>
    </row>
    <row r="256" spans="1:6" s="30" customFormat="1" ht="29.25" customHeight="1" x14ac:dyDescent="0.2">
      <c r="A256" s="38"/>
      <c r="B256" s="38"/>
      <c r="C256" s="37" t="s">
        <v>373</v>
      </c>
      <c r="D256" s="38"/>
      <c r="E256" s="18" t="s">
        <v>107</v>
      </c>
      <c r="F256" s="19">
        <f>F257</f>
        <v>1048.5</v>
      </c>
    </row>
    <row r="257" spans="1:6" s="30" customFormat="1" ht="28.5" customHeight="1" x14ac:dyDescent="0.2">
      <c r="A257" s="38"/>
      <c r="B257" s="38"/>
      <c r="C257" s="37" t="s">
        <v>374</v>
      </c>
      <c r="D257" s="38"/>
      <c r="E257" s="18" t="s">
        <v>108</v>
      </c>
      <c r="F257" s="19">
        <f>F258</f>
        <v>1048.5</v>
      </c>
    </row>
    <row r="258" spans="1:6" s="30" customFormat="1" ht="28.5" customHeight="1" x14ac:dyDescent="0.2">
      <c r="A258" s="38"/>
      <c r="B258" s="38"/>
      <c r="C258" s="37" t="s">
        <v>375</v>
      </c>
      <c r="D258" s="38"/>
      <c r="E258" s="18" t="s">
        <v>109</v>
      </c>
      <c r="F258" s="19">
        <f>F259</f>
        <v>1048.5</v>
      </c>
    </row>
    <row r="259" spans="1:6" s="30" customFormat="1" ht="16.5" customHeight="1" x14ac:dyDescent="0.2">
      <c r="A259" s="38"/>
      <c r="B259" s="38"/>
      <c r="C259" s="37" t="s">
        <v>376</v>
      </c>
      <c r="D259" s="38"/>
      <c r="E259" s="18" t="s">
        <v>110</v>
      </c>
      <c r="F259" s="19">
        <f>F260</f>
        <v>1048.5</v>
      </c>
    </row>
    <row r="260" spans="1:6" s="30" customFormat="1" ht="16.5" customHeight="1" x14ac:dyDescent="0.2">
      <c r="A260" s="38"/>
      <c r="B260" s="38"/>
      <c r="C260" s="37"/>
      <c r="D260" s="25" t="s">
        <v>293</v>
      </c>
      <c r="E260" s="26" t="s">
        <v>294</v>
      </c>
      <c r="F260" s="19">
        <v>1048.5</v>
      </c>
    </row>
    <row r="261" spans="1:6" s="30" customFormat="1" ht="30.75" customHeight="1" x14ac:dyDescent="0.2">
      <c r="A261" s="38"/>
      <c r="B261" s="38"/>
      <c r="C261" s="37" t="s">
        <v>383</v>
      </c>
      <c r="D261" s="25"/>
      <c r="E261" s="26" t="s">
        <v>117</v>
      </c>
      <c r="F261" s="19">
        <f>F262</f>
        <v>2685.9806600000002</v>
      </c>
    </row>
    <row r="262" spans="1:6" s="30" customFormat="1" ht="29.25" customHeight="1" x14ac:dyDescent="0.2">
      <c r="A262" s="38"/>
      <c r="B262" s="38"/>
      <c r="C262" s="57" t="s">
        <v>394</v>
      </c>
      <c r="D262" s="25"/>
      <c r="E262" s="26" t="s">
        <v>128</v>
      </c>
      <c r="F262" s="19">
        <f>F263</f>
        <v>2685.9806600000002</v>
      </c>
    </row>
    <row r="263" spans="1:6" s="30" customFormat="1" ht="29.25" customHeight="1" x14ac:dyDescent="0.2">
      <c r="A263" s="38"/>
      <c r="B263" s="38"/>
      <c r="C263" s="57" t="s">
        <v>395</v>
      </c>
      <c r="D263" s="25"/>
      <c r="E263" s="26" t="s">
        <v>129</v>
      </c>
      <c r="F263" s="19">
        <f>F264</f>
        <v>2685.9806600000002</v>
      </c>
    </row>
    <row r="264" spans="1:6" s="30" customFormat="1" ht="29.25" customHeight="1" x14ac:dyDescent="0.2">
      <c r="A264" s="38"/>
      <c r="B264" s="38"/>
      <c r="C264" s="57" t="s">
        <v>396</v>
      </c>
      <c r="D264" s="25"/>
      <c r="E264" s="26" t="s">
        <v>130</v>
      </c>
      <c r="F264" s="19">
        <f>F265</f>
        <v>2685.9806600000002</v>
      </c>
    </row>
    <row r="265" spans="1:6" s="30" customFormat="1" ht="28.5" customHeight="1" x14ac:dyDescent="0.2">
      <c r="A265" s="38"/>
      <c r="B265" s="38"/>
      <c r="C265" s="37"/>
      <c r="D265" s="25" t="s">
        <v>298</v>
      </c>
      <c r="E265" s="26" t="s">
        <v>299</v>
      </c>
      <c r="F265" s="19">
        <v>2685.9806600000002</v>
      </c>
    </row>
    <row r="266" spans="1:6" s="30" customFormat="1" ht="29.25" customHeight="1" x14ac:dyDescent="0.2">
      <c r="A266" s="38"/>
      <c r="B266" s="38"/>
      <c r="C266" s="37" t="s">
        <v>397</v>
      </c>
      <c r="D266" s="25"/>
      <c r="E266" s="26" t="s">
        <v>131</v>
      </c>
      <c r="F266" s="19">
        <f>F267+F273</f>
        <v>102459.58522000001</v>
      </c>
    </row>
    <row r="267" spans="1:6" s="30" customFormat="1" ht="29.25" customHeight="1" x14ac:dyDescent="0.2">
      <c r="A267" s="38"/>
      <c r="B267" s="38"/>
      <c r="C267" s="37" t="s">
        <v>398</v>
      </c>
      <c r="D267" s="25"/>
      <c r="E267" s="26" t="s">
        <v>132</v>
      </c>
      <c r="F267" s="19">
        <f>F268</f>
        <v>198.22944000000001</v>
      </c>
    </row>
    <row r="268" spans="1:6" s="33" customFormat="1" ht="29.25" customHeight="1" x14ac:dyDescent="0.2">
      <c r="A268" s="38"/>
      <c r="B268" s="38"/>
      <c r="C268" s="37" t="s">
        <v>399</v>
      </c>
      <c r="D268" s="25"/>
      <c r="E268" s="26" t="s">
        <v>133</v>
      </c>
      <c r="F268" s="19">
        <f>F269+F271</f>
        <v>198.22944000000001</v>
      </c>
    </row>
    <row r="269" spans="1:6" s="33" customFormat="1" ht="29.25" customHeight="1" x14ac:dyDescent="0.2">
      <c r="A269" s="38"/>
      <c r="B269" s="38"/>
      <c r="C269" s="37" t="s">
        <v>401</v>
      </c>
      <c r="D269" s="25"/>
      <c r="E269" s="26" t="s">
        <v>135</v>
      </c>
      <c r="F269" s="19">
        <f>F270</f>
        <v>79.775869999999998</v>
      </c>
    </row>
    <row r="270" spans="1:6" s="33" customFormat="1" ht="29.25" customHeight="1" x14ac:dyDescent="0.2">
      <c r="A270" s="38"/>
      <c r="B270" s="38"/>
      <c r="C270" s="37"/>
      <c r="D270" s="25" t="s">
        <v>285</v>
      </c>
      <c r="E270" s="26" t="s">
        <v>286</v>
      </c>
      <c r="F270" s="19">
        <v>79.775869999999998</v>
      </c>
    </row>
    <row r="271" spans="1:6" s="33" customFormat="1" ht="29.25" customHeight="1" x14ac:dyDescent="0.2">
      <c r="A271" s="38"/>
      <c r="B271" s="38"/>
      <c r="C271" s="37" t="s">
        <v>402</v>
      </c>
      <c r="D271" s="25"/>
      <c r="E271" s="26" t="s">
        <v>136</v>
      </c>
      <c r="F271" s="19">
        <f>F272</f>
        <v>118.45357</v>
      </c>
    </row>
    <row r="272" spans="1:6" s="33" customFormat="1" ht="29.25" customHeight="1" x14ac:dyDescent="0.2">
      <c r="A272" s="38"/>
      <c r="B272" s="38"/>
      <c r="C272" s="37"/>
      <c r="D272" s="25" t="s">
        <v>285</v>
      </c>
      <c r="E272" s="26" t="s">
        <v>286</v>
      </c>
      <c r="F272" s="19">
        <v>118.45357</v>
      </c>
    </row>
    <row r="273" spans="1:6" s="33" customFormat="1" ht="30.75" customHeight="1" x14ac:dyDescent="0.2">
      <c r="A273" s="38"/>
      <c r="B273" s="38"/>
      <c r="C273" s="37" t="s">
        <v>415</v>
      </c>
      <c r="D273" s="25"/>
      <c r="E273" s="26" t="s">
        <v>148</v>
      </c>
      <c r="F273" s="19">
        <f>F274</f>
        <v>102261.35578000001</v>
      </c>
    </row>
    <row r="274" spans="1:6" s="33" customFormat="1" ht="30.75" customHeight="1" x14ac:dyDescent="0.2">
      <c r="A274" s="38"/>
      <c r="B274" s="38"/>
      <c r="C274" s="37" t="s">
        <v>416</v>
      </c>
      <c r="D274" s="25"/>
      <c r="E274" s="26" t="s">
        <v>149</v>
      </c>
      <c r="F274" s="19">
        <f>F275+F277+F279</f>
        <v>102261.35578000001</v>
      </c>
    </row>
    <row r="275" spans="1:6" s="33" customFormat="1" ht="67.5" customHeight="1" x14ac:dyDescent="0.2">
      <c r="A275" s="38"/>
      <c r="B275" s="38"/>
      <c r="C275" s="37" t="s">
        <v>417</v>
      </c>
      <c r="D275" s="25"/>
      <c r="E275" s="26" t="s">
        <v>150</v>
      </c>
      <c r="F275" s="19">
        <f>F276</f>
        <v>220</v>
      </c>
    </row>
    <row r="276" spans="1:6" s="33" customFormat="1" ht="15" customHeight="1" x14ac:dyDescent="0.2">
      <c r="A276" s="38"/>
      <c r="B276" s="38"/>
      <c r="C276" s="37"/>
      <c r="D276" s="25" t="s">
        <v>293</v>
      </c>
      <c r="E276" s="26" t="s">
        <v>294</v>
      </c>
      <c r="F276" s="19">
        <v>220</v>
      </c>
    </row>
    <row r="277" spans="1:6" s="33" customFormat="1" ht="15.75" customHeight="1" x14ac:dyDescent="0.2">
      <c r="A277" s="38"/>
      <c r="B277" s="38"/>
      <c r="C277" s="37" t="s">
        <v>418</v>
      </c>
      <c r="D277" s="25"/>
      <c r="E277" s="26" t="s">
        <v>151</v>
      </c>
      <c r="F277" s="19">
        <f>F278</f>
        <v>47562.565190000001</v>
      </c>
    </row>
    <row r="278" spans="1:6" s="33" customFormat="1" ht="29.25" customHeight="1" x14ac:dyDescent="0.2">
      <c r="A278" s="38"/>
      <c r="B278" s="38"/>
      <c r="C278" s="37"/>
      <c r="D278" s="25" t="s">
        <v>285</v>
      </c>
      <c r="E278" s="26" t="s">
        <v>286</v>
      </c>
      <c r="F278" s="19">
        <v>47562.565190000001</v>
      </c>
    </row>
    <row r="279" spans="1:6" s="33" customFormat="1" ht="30" customHeight="1" x14ac:dyDescent="0.2">
      <c r="A279" s="38"/>
      <c r="B279" s="38"/>
      <c r="C279" s="37" t="s">
        <v>419</v>
      </c>
      <c r="D279" s="25"/>
      <c r="E279" s="26" t="s">
        <v>420</v>
      </c>
      <c r="F279" s="19">
        <f>F280</f>
        <v>54478.790590000004</v>
      </c>
    </row>
    <row r="280" spans="1:6" s="33" customFormat="1" ht="15.75" customHeight="1" x14ac:dyDescent="0.2">
      <c r="A280" s="38"/>
      <c r="B280" s="38"/>
      <c r="C280" s="37"/>
      <c r="D280" s="25" t="s">
        <v>293</v>
      </c>
      <c r="E280" s="26" t="s">
        <v>294</v>
      </c>
      <c r="F280" s="19">
        <v>54478.790590000004</v>
      </c>
    </row>
    <row r="281" spans="1:6" s="95" customFormat="1" ht="29.25" customHeight="1" x14ac:dyDescent="0.2">
      <c r="A281" s="38"/>
      <c r="B281" s="38"/>
      <c r="C281" s="37" t="s">
        <v>468</v>
      </c>
      <c r="D281" s="38"/>
      <c r="E281" s="18" t="s">
        <v>195</v>
      </c>
      <c r="F281" s="19">
        <f>F282</f>
        <v>394.51839999999999</v>
      </c>
    </row>
    <row r="282" spans="1:6" s="95" customFormat="1" ht="28.5" customHeight="1" x14ac:dyDescent="0.2">
      <c r="A282" s="38"/>
      <c r="B282" s="38"/>
      <c r="C282" s="7" t="s">
        <v>478</v>
      </c>
      <c r="D282" s="25"/>
      <c r="E282" s="26" t="s">
        <v>203</v>
      </c>
      <c r="F282" s="19">
        <f>F283</f>
        <v>394.51839999999999</v>
      </c>
    </row>
    <row r="283" spans="1:6" s="95" customFormat="1" ht="17.25" customHeight="1" x14ac:dyDescent="0.2">
      <c r="A283" s="38"/>
      <c r="B283" s="38"/>
      <c r="C283" s="7" t="s">
        <v>479</v>
      </c>
      <c r="D283" s="7"/>
      <c r="E283" s="18" t="s">
        <v>204</v>
      </c>
      <c r="F283" s="19">
        <f>F284</f>
        <v>394.51839999999999</v>
      </c>
    </row>
    <row r="284" spans="1:6" s="95" customFormat="1" ht="30" customHeight="1" x14ac:dyDescent="0.2">
      <c r="A284" s="38"/>
      <c r="B284" s="38"/>
      <c r="C284" s="37"/>
      <c r="D284" s="25" t="s">
        <v>285</v>
      </c>
      <c r="E284" s="26" t="s">
        <v>286</v>
      </c>
      <c r="F284" s="19">
        <v>394.51839999999999</v>
      </c>
    </row>
    <row r="285" spans="1:6" s="30" customFormat="1" ht="16.5" customHeight="1" x14ac:dyDescent="0.2">
      <c r="A285" s="38"/>
      <c r="B285" s="38" t="s">
        <v>527</v>
      </c>
      <c r="C285" s="38"/>
      <c r="D285" s="38"/>
      <c r="E285" s="96" t="s">
        <v>528</v>
      </c>
      <c r="F285" s="19">
        <f>F286+F291+F296+F320</f>
        <v>37252.667700000005</v>
      </c>
    </row>
    <row r="286" spans="1:6" s="30" customFormat="1" ht="29.25" customHeight="1" x14ac:dyDescent="0.2">
      <c r="A286" s="38"/>
      <c r="B286" s="38"/>
      <c r="C286" s="7" t="s">
        <v>349</v>
      </c>
      <c r="D286" s="25"/>
      <c r="E286" s="26" t="s">
        <v>87</v>
      </c>
      <c r="F286" s="19">
        <f>F287</f>
        <v>29.553239999999999</v>
      </c>
    </row>
    <row r="287" spans="1:6" s="30" customFormat="1" ht="15.75" customHeight="1" x14ac:dyDescent="0.2">
      <c r="A287" s="38"/>
      <c r="B287" s="38"/>
      <c r="C287" s="7" t="s">
        <v>368</v>
      </c>
      <c r="D287" s="25"/>
      <c r="E287" s="26" t="s">
        <v>102</v>
      </c>
      <c r="F287" s="19">
        <f>F288</f>
        <v>29.553239999999999</v>
      </c>
    </row>
    <row r="288" spans="1:6" s="30" customFormat="1" ht="29.25" customHeight="1" x14ac:dyDescent="0.2">
      <c r="A288" s="38"/>
      <c r="B288" s="38"/>
      <c r="C288" s="7" t="s">
        <v>369</v>
      </c>
      <c r="D288" s="25"/>
      <c r="E288" s="26" t="s">
        <v>103</v>
      </c>
      <c r="F288" s="19">
        <f>F289</f>
        <v>29.553239999999999</v>
      </c>
    </row>
    <row r="289" spans="1:6" s="30" customFormat="1" ht="42" customHeight="1" x14ac:dyDescent="0.2">
      <c r="A289" s="38"/>
      <c r="B289" s="38"/>
      <c r="C289" s="7" t="s">
        <v>370</v>
      </c>
      <c r="D289" s="25"/>
      <c r="E289" s="26" t="s">
        <v>104</v>
      </c>
      <c r="F289" s="19">
        <f>F290</f>
        <v>29.553239999999999</v>
      </c>
    </row>
    <row r="290" spans="1:6" s="30" customFormat="1" ht="29.25" customHeight="1" x14ac:dyDescent="0.2">
      <c r="A290" s="38"/>
      <c r="B290" s="38"/>
      <c r="C290" s="7"/>
      <c r="D290" s="25" t="s">
        <v>285</v>
      </c>
      <c r="E290" s="26" t="s">
        <v>286</v>
      </c>
      <c r="F290" s="19">
        <v>29.553239999999999</v>
      </c>
    </row>
    <row r="291" spans="1:6" s="30" customFormat="1" ht="28.5" customHeight="1" x14ac:dyDescent="0.2">
      <c r="A291" s="38"/>
      <c r="B291" s="38"/>
      <c r="C291" s="37" t="s">
        <v>444</v>
      </c>
      <c r="D291" s="25"/>
      <c r="E291" s="26" t="s">
        <v>172</v>
      </c>
      <c r="F291" s="19">
        <f>F292</f>
        <v>125</v>
      </c>
    </row>
    <row r="292" spans="1:6" s="30" customFormat="1" ht="41.25" customHeight="1" x14ac:dyDescent="0.2">
      <c r="A292" s="38"/>
      <c r="B292" s="38"/>
      <c r="C292" s="37" t="s">
        <v>445</v>
      </c>
      <c r="D292" s="25"/>
      <c r="E292" s="26" t="s">
        <v>173</v>
      </c>
      <c r="F292" s="19">
        <f>F293</f>
        <v>125</v>
      </c>
    </row>
    <row r="293" spans="1:6" s="30" customFormat="1" ht="27" customHeight="1" x14ac:dyDescent="0.2">
      <c r="A293" s="38"/>
      <c r="B293" s="38"/>
      <c r="C293" s="37" t="s">
        <v>446</v>
      </c>
      <c r="D293" s="25"/>
      <c r="E293" s="26" t="s">
        <v>174</v>
      </c>
      <c r="F293" s="19">
        <f>F294</f>
        <v>125</v>
      </c>
    </row>
    <row r="294" spans="1:6" s="30" customFormat="1" ht="39.75" customHeight="1" x14ac:dyDescent="0.2">
      <c r="A294" s="38"/>
      <c r="B294" s="38"/>
      <c r="C294" s="37" t="s">
        <v>447</v>
      </c>
      <c r="D294" s="25"/>
      <c r="E294" s="26" t="s">
        <v>175</v>
      </c>
      <c r="F294" s="19">
        <f>F295</f>
        <v>125</v>
      </c>
    </row>
    <row r="295" spans="1:6" s="30" customFormat="1" ht="16.5" customHeight="1" x14ac:dyDescent="0.2">
      <c r="A295" s="38"/>
      <c r="B295" s="38"/>
      <c r="C295" s="7"/>
      <c r="D295" s="25" t="s">
        <v>293</v>
      </c>
      <c r="E295" s="26" t="s">
        <v>294</v>
      </c>
      <c r="F295" s="19">
        <v>125</v>
      </c>
    </row>
    <row r="296" spans="1:6" s="30" customFormat="1" ht="29.25" customHeight="1" x14ac:dyDescent="0.2">
      <c r="A296" s="38"/>
      <c r="B296" s="38"/>
      <c r="C296" s="37" t="s">
        <v>453</v>
      </c>
      <c r="D296" s="25"/>
      <c r="E296" s="26" t="s">
        <v>180</v>
      </c>
      <c r="F296" s="19">
        <f>F297+F301+F308</f>
        <v>36687.114460000004</v>
      </c>
    </row>
    <row r="297" spans="1:6" s="30" customFormat="1" ht="29.25" customHeight="1" x14ac:dyDescent="0.2">
      <c r="A297" s="38"/>
      <c r="B297" s="38"/>
      <c r="C297" s="37" t="s">
        <v>454</v>
      </c>
      <c r="D297" s="25"/>
      <c r="E297" s="26" t="s">
        <v>181</v>
      </c>
      <c r="F297" s="19">
        <f>F298</f>
        <v>847.51553000000001</v>
      </c>
    </row>
    <row r="298" spans="1:6" s="30" customFormat="1" ht="29.25" customHeight="1" x14ac:dyDescent="0.2">
      <c r="A298" s="38"/>
      <c r="B298" s="38"/>
      <c r="C298" s="37" t="s">
        <v>455</v>
      </c>
      <c r="D298" s="25"/>
      <c r="E298" s="26" t="s">
        <v>182</v>
      </c>
      <c r="F298" s="19">
        <f>F299</f>
        <v>847.51553000000001</v>
      </c>
    </row>
    <row r="299" spans="1:6" s="32" customFormat="1" ht="28.5" customHeight="1" x14ac:dyDescent="0.2">
      <c r="A299" s="49"/>
      <c r="B299" s="49"/>
      <c r="C299" s="37" t="s">
        <v>456</v>
      </c>
      <c r="D299" s="25"/>
      <c r="E299" s="26" t="s">
        <v>183</v>
      </c>
      <c r="F299" s="19">
        <f>F300</f>
        <v>847.51553000000001</v>
      </c>
    </row>
    <row r="300" spans="1:6" s="32" customFormat="1" ht="28.5" customHeight="1" x14ac:dyDescent="0.2">
      <c r="A300" s="49"/>
      <c r="B300" s="49"/>
      <c r="C300" s="37"/>
      <c r="D300" s="25" t="s">
        <v>281</v>
      </c>
      <c r="E300" s="26" t="s">
        <v>282</v>
      </c>
      <c r="F300" s="19">
        <v>847.51553000000001</v>
      </c>
    </row>
    <row r="301" spans="1:6" s="30" customFormat="1" ht="15" customHeight="1" x14ac:dyDescent="0.2">
      <c r="A301" s="38"/>
      <c r="B301" s="38"/>
      <c r="C301" s="37" t="s">
        <v>457</v>
      </c>
      <c r="D301" s="25"/>
      <c r="E301" s="26" t="s">
        <v>184</v>
      </c>
      <c r="F301" s="19">
        <f>F302+F305</f>
        <v>12609.85367</v>
      </c>
    </row>
    <row r="302" spans="1:6" s="30" customFormat="1" ht="15" customHeight="1" x14ac:dyDescent="0.2">
      <c r="A302" s="38"/>
      <c r="B302" s="38"/>
      <c r="C302" s="37" t="s">
        <v>458</v>
      </c>
      <c r="D302" s="25"/>
      <c r="E302" s="26" t="s">
        <v>185</v>
      </c>
      <c r="F302" s="19">
        <f>F303</f>
        <v>2972.71576</v>
      </c>
    </row>
    <row r="303" spans="1:6" s="30" customFormat="1" ht="42.75" customHeight="1" x14ac:dyDescent="0.2">
      <c r="A303" s="38"/>
      <c r="B303" s="38"/>
      <c r="C303" s="37" t="s">
        <v>459</v>
      </c>
      <c r="D303" s="25"/>
      <c r="E303" s="26" t="s">
        <v>186</v>
      </c>
      <c r="F303" s="19">
        <f>F304</f>
        <v>2972.71576</v>
      </c>
    </row>
    <row r="304" spans="1:6" s="30" customFormat="1" ht="28.5" customHeight="1" x14ac:dyDescent="0.2">
      <c r="A304" s="38"/>
      <c r="B304" s="38"/>
      <c r="C304" s="37"/>
      <c r="D304" s="25" t="s">
        <v>281</v>
      </c>
      <c r="E304" s="26" t="s">
        <v>282</v>
      </c>
      <c r="F304" s="19">
        <v>2972.71576</v>
      </c>
    </row>
    <row r="305" spans="1:6" s="30" customFormat="1" ht="28.5" customHeight="1" x14ac:dyDescent="0.2">
      <c r="A305" s="38"/>
      <c r="B305" s="38"/>
      <c r="C305" s="37" t="s">
        <v>460</v>
      </c>
      <c r="D305" s="25"/>
      <c r="E305" s="26" t="s">
        <v>187</v>
      </c>
      <c r="F305" s="19">
        <f>F306</f>
        <v>9637.1379100000013</v>
      </c>
    </row>
    <row r="306" spans="1:6" s="24" customFormat="1" ht="16.5" customHeight="1" x14ac:dyDescent="0.2">
      <c r="A306" s="38"/>
      <c r="B306" s="38"/>
      <c r="C306" s="37" t="s">
        <v>461</v>
      </c>
      <c r="D306" s="25"/>
      <c r="E306" s="26" t="s">
        <v>188</v>
      </c>
      <c r="F306" s="19">
        <f>F307</f>
        <v>9637.1379100000013</v>
      </c>
    </row>
    <row r="307" spans="1:6" s="24" customFormat="1" ht="27.75" customHeight="1" x14ac:dyDescent="0.2">
      <c r="A307" s="38"/>
      <c r="B307" s="38"/>
      <c r="C307" s="37"/>
      <c r="D307" s="25" t="s">
        <v>281</v>
      </c>
      <c r="E307" s="26" t="s">
        <v>282</v>
      </c>
      <c r="F307" s="19">
        <v>9637.1379100000013</v>
      </c>
    </row>
    <row r="308" spans="1:6" s="30" customFormat="1" ht="28.5" customHeight="1" x14ac:dyDescent="0.2">
      <c r="A308" s="38"/>
      <c r="B308" s="38"/>
      <c r="C308" s="37" t="s">
        <v>462</v>
      </c>
      <c r="D308" s="25"/>
      <c r="E308" s="26" t="s">
        <v>189</v>
      </c>
      <c r="F308" s="19">
        <f>F309</f>
        <v>23229.745260000003</v>
      </c>
    </row>
    <row r="309" spans="1:6" s="30" customFormat="1" ht="28.5" customHeight="1" x14ac:dyDescent="0.2">
      <c r="A309" s="38"/>
      <c r="B309" s="38"/>
      <c r="C309" s="37" t="s">
        <v>463</v>
      </c>
      <c r="D309" s="25"/>
      <c r="E309" s="26" t="s">
        <v>190</v>
      </c>
      <c r="F309" s="19">
        <f>F310+F313+F315+F318</f>
        <v>23229.745260000003</v>
      </c>
    </row>
    <row r="310" spans="1:6" s="30" customFormat="1" ht="17.25" customHeight="1" x14ac:dyDescent="0.2">
      <c r="A310" s="38"/>
      <c r="B310" s="38"/>
      <c r="C310" s="37" t="s">
        <v>464</v>
      </c>
      <c r="D310" s="25"/>
      <c r="E310" s="26" t="s">
        <v>191</v>
      </c>
      <c r="F310" s="19">
        <f>SUM(F311:F312)</f>
        <v>4358.3445400000001</v>
      </c>
    </row>
    <row r="311" spans="1:6" s="30" customFormat="1" ht="28.5" customHeight="1" x14ac:dyDescent="0.2">
      <c r="A311" s="38"/>
      <c r="B311" s="38"/>
      <c r="C311" s="37"/>
      <c r="D311" s="25" t="s">
        <v>285</v>
      </c>
      <c r="E311" s="26" t="s">
        <v>286</v>
      </c>
      <c r="F311" s="19">
        <v>3702.3445400000001</v>
      </c>
    </row>
    <row r="312" spans="1:6" s="30" customFormat="1" ht="28.5" customHeight="1" x14ac:dyDescent="0.2">
      <c r="A312" s="38"/>
      <c r="B312" s="38"/>
      <c r="C312" s="37"/>
      <c r="D312" s="25" t="s">
        <v>281</v>
      </c>
      <c r="E312" s="26" t="s">
        <v>282</v>
      </c>
      <c r="F312" s="19">
        <v>656</v>
      </c>
    </row>
    <row r="313" spans="1:6" s="30" customFormat="1" ht="29.25" customHeight="1" x14ac:dyDescent="0.2">
      <c r="A313" s="38"/>
      <c r="B313" s="38"/>
      <c r="C313" s="37" t="s">
        <v>465</v>
      </c>
      <c r="D313" s="25"/>
      <c r="E313" s="26" t="s">
        <v>192</v>
      </c>
      <c r="F313" s="19">
        <f>F314</f>
        <v>2853.6</v>
      </c>
    </row>
    <row r="314" spans="1:6" s="30" customFormat="1" ht="29.25" customHeight="1" x14ac:dyDescent="0.2">
      <c r="A314" s="38"/>
      <c r="B314" s="38"/>
      <c r="C314" s="37"/>
      <c r="D314" s="25" t="s">
        <v>281</v>
      </c>
      <c r="E314" s="26" t="s">
        <v>282</v>
      </c>
      <c r="F314" s="19">
        <v>2853.6</v>
      </c>
    </row>
    <row r="315" spans="1:6" s="30" customFormat="1" ht="29.25" customHeight="1" x14ac:dyDescent="0.2">
      <c r="A315" s="38"/>
      <c r="B315" s="38"/>
      <c r="C315" s="37" t="s">
        <v>466</v>
      </c>
      <c r="D315" s="38"/>
      <c r="E315" s="26" t="s">
        <v>194</v>
      </c>
      <c r="F315" s="19">
        <f>SUM(F316:F317)</f>
        <v>14457.403319999999</v>
      </c>
    </row>
    <row r="316" spans="1:6" s="30" customFormat="1" ht="29.25" customHeight="1" x14ac:dyDescent="0.2">
      <c r="A316" s="38"/>
      <c r="B316" s="38"/>
      <c r="C316" s="37"/>
      <c r="D316" s="25" t="s">
        <v>285</v>
      </c>
      <c r="E316" s="26" t="s">
        <v>286</v>
      </c>
      <c r="F316" s="19">
        <v>5174</v>
      </c>
    </row>
    <row r="317" spans="1:6" s="30" customFormat="1" ht="29.25" customHeight="1" x14ac:dyDescent="0.2">
      <c r="A317" s="38"/>
      <c r="B317" s="38"/>
      <c r="C317" s="37"/>
      <c r="D317" s="25" t="s">
        <v>281</v>
      </c>
      <c r="E317" s="26" t="s">
        <v>282</v>
      </c>
      <c r="F317" s="19">
        <v>9283.4033199999994</v>
      </c>
    </row>
    <row r="318" spans="1:6" s="30" customFormat="1" ht="30" customHeight="1" x14ac:dyDescent="0.2">
      <c r="A318" s="38"/>
      <c r="B318" s="38"/>
      <c r="C318" s="37" t="s">
        <v>467</v>
      </c>
      <c r="D318" s="38"/>
      <c r="E318" s="26" t="s">
        <v>193</v>
      </c>
      <c r="F318" s="19">
        <f>F319</f>
        <v>1560.3973999999998</v>
      </c>
    </row>
    <row r="319" spans="1:6" s="30" customFormat="1" ht="27.75" customHeight="1" x14ac:dyDescent="0.2">
      <c r="A319" s="38"/>
      <c r="B319" s="38"/>
      <c r="C319" s="37"/>
      <c r="D319" s="25" t="s">
        <v>281</v>
      </c>
      <c r="E319" s="26" t="s">
        <v>282</v>
      </c>
      <c r="F319" s="19">
        <v>1560.3973999999998</v>
      </c>
    </row>
    <row r="320" spans="1:6" s="30" customFormat="1" ht="28.5" customHeight="1" x14ac:dyDescent="0.2">
      <c r="A320" s="38"/>
      <c r="B320" s="38"/>
      <c r="C320" s="37" t="s">
        <v>468</v>
      </c>
      <c r="D320" s="38"/>
      <c r="E320" s="18" t="s">
        <v>195</v>
      </c>
      <c r="F320" s="19">
        <f>F321</f>
        <v>411</v>
      </c>
    </row>
    <row r="321" spans="1:6" s="30" customFormat="1" ht="28.5" customHeight="1" x14ac:dyDescent="0.2">
      <c r="A321" s="38"/>
      <c r="B321" s="38"/>
      <c r="C321" s="7" t="s">
        <v>478</v>
      </c>
      <c r="D321" s="25"/>
      <c r="E321" s="26" t="s">
        <v>203</v>
      </c>
      <c r="F321" s="19">
        <f>F322</f>
        <v>411</v>
      </c>
    </row>
    <row r="322" spans="1:6" s="30" customFormat="1" ht="16.5" customHeight="1" x14ac:dyDescent="0.2">
      <c r="A322" s="38"/>
      <c r="B322" s="38"/>
      <c r="C322" s="74" t="s">
        <v>480</v>
      </c>
      <c r="D322" s="25"/>
      <c r="E322" s="75" t="s">
        <v>205</v>
      </c>
      <c r="F322" s="76">
        <f>F323</f>
        <v>411</v>
      </c>
    </row>
    <row r="323" spans="1:6" s="30" customFormat="1" ht="28.5" customHeight="1" x14ac:dyDescent="0.2">
      <c r="A323" s="38"/>
      <c r="B323" s="38"/>
      <c r="C323" s="74"/>
      <c r="D323" s="25" t="s">
        <v>281</v>
      </c>
      <c r="E323" s="26" t="s">
        <v>282</v>
      </c>
      <c r="F323" s="19">
        <v>411</v>
      </c>
    </row>
    <row r="324" spans="1:6" s="30" customFormat="1" ht="16.5" customHeight="1" x14ac:dyDescent="0.2">
      <c r="A324" s="38"/>
      <c r="B324" s="37" t="s">
        <v>529</v>
      </c>
      <c r="C324" s="6"/>
      <c r="D324" s="7"/>
      <c r="E324" s="18" t="s">
        <v>530</v>
      </c>
      <c r="F324" s="19">
        <f>F325+F331+F352</f>
        <v>16985.701280000001</v>
      </c>
    </row>
    <row r="325" spans="1:6" s="30" customFormat="1" ht="16.5" customHeight="1" x14ac:dyDescent="0.2">
      <c r="A325" s="38"/>
      <c r="B325" s="7" t="s">
        <v>531</v>
      </c>
      <c r="C325" s="6"/>
      <c r="D325" s="7"/>
      <c r="E325" s="18" t="s">
        <v>532</v>
      </c>
      <c r="F325" s="19">
        <f>F326</f>
        <v>5974.2109700000001</v>
      </c>
    </row>
    <row r="326" spans="1:6" s="30" customFormat="1" ht="28.5" customHeight="1" x14ac:dyDescent="0.2">
      <c r="A326" s="38"/>
      <c r="B326" s="38"/>
      <c r="C326" s="7" t="s">
        <v>262</v>
      </c>
      <c r="D326" s="25"/>
      <c r="E326" s="26" t="s">
        <v>33</v>
      </c>
      <c r="F326" s="19">
        <f>F327</f>
        <v>5974.2109700000001</v>
      </c>
    </row>
    <row r="327" spans="1:6" s="30" customFormat="1" ht="40.5" customHeight="1" x14ac:dyDescent="0.2">
      <c r="A327" s="38"/>
      <c r="B327" s="38"/>
      <c r="C327" s="7" t="s">
        <v>263</v>
      </c>
      <c r="D327" s="25"/>
      <c r="E327" s="26" t="s">
        <v>34</v>
      </c>
      <c r="F327" s="19">
        <f>F328</f>
        <v>5974.2109700000001</v>
      </c>
    </row>
    <row r="328" spans="1:6" s="30" customFormat="1" ht="29.25" customHeight="1" x14ac:dyDescent="0.2">
      <c r="A328" s="38"/>
      <c r="B328" s="38"/>
      <c r="C328" s="7" t="s">
        <v>264</v>
      </c>
      <c r="D328" s="25"/>
      <c r="E328" s="26" t="s">
        <v>35</v>
      </c>
      <c r="F328" s="19">
        <f>F329</f>
        <v>5974.2109700000001</v>
      </c>
    </row>
    <row r="329" spans="1:6" s="30" customFormat="1" ht="27.75" customHeight="1" x14ac:dyDescent="0.2">
      <c r="A329" s="38"/>
      <c r="B329" s="38"/>
      <c r="C329" s="7" t="s">
        <v>265</v>
      </c>
      <c r="D329" s="25"/>
      <c r="E329" s="18" t="s">
        <v>36</v>
      </c>
      <c r="F329" s="19">
        <f>F330</f>
        <v>5974.2109700000001</v>
      </c>
    </row>
    <row r="330" spans="1:6" s="30" customFormat="1" ht="16.5" customHeight="1" x14ac:dyDescent="0.2">
      <c r="A330" s="38"/>
      <c r="B330" s="38"/>
      <c r="C330" s="7"/>
      <c r="D330" s="25" t="s">
        <v>287</v>
      </c>
      <c r="E330" s="26" t="s">
        <v>288</v>
      </c>
      <c r="F330" s="19">
        <v>5974.2109700000001</v>
      </c>
    </row>
    <row r="331" spans="1:6" s="30" customFormat="1" ht="16.5" customHeight="1" x14ac:dyDescent="0.2">
      <c r="A331" s="38"/>
      <c r="B331" s="38" t="s">
        <v>533</v>
      </c>
      <c r="C331" s="7"/>
      <c r="D331" s="25"/>
      <c r="E331" s="26" t="s">
        <v>534</v>
      </c>
      <c r="F331" s="19">
        <f>F332+F345</f>
        <v>5008.5885099999996</v>
      </c>
    </row>
    <row r="332" spans="1:6" s="30" customFormat="1" ht="28.5" customHeight="1" x14ac:dyDescent="0.2">
      <c r="A332" s="38"/>
      <c r="B332" s="38"/>
      <c r="C332" s="7" t="s">
        <v>262</v>
      </c>
      <c r="D332" s="25"/>
      <c r="E332" s="26" t="s">
        <v>33</v>
      </c>
      <c r="F332" s="19">
        <f>F333+F341</f>
        <v>1742.93136</v>
      </c>
    </row>
    <row r="333" spans="1:6" s="30" customFormat="1" ht="42" customHeight="1" x14ac:dyDescent="0.2">
      <c r="A333" s="38"/>
      <c r="B333" s="38"/>
      <c r="C333" s="7" t="s">
        <v>263</v>
      </c>
      <c r="D333" s="25"/>
      <c r="E333" s="26" t="s">
        <v>34</v>
      </c>
      <c r="F333" s="19">
        <f>F334</f>
        <v>1213.85736</v>
      </c>
    </row>
    <row r="334" spans="1:6" s="30" customFormat="1" ht="29.25" customHeight="1" x14ac:dyDescent="0.2">
      <c r="A334" s="38"/>
      <c r="B334" s="38"/>
      <c r="C334" s="7" t="s">
        <v>264</v>
      </c>
      <c r="D334" s="25"/>
      <c r="E334" s="26" t="s">
        <v>35</v>
      </c>
      <c r="F334" s="19">
        <f>F335+F337+F339</f>
        <v>1213.85736</v>
      </c>
    </row>
    <row r="335" spans="1:6" s="88" customFormat="1" ht="42" customHeight="1" x14ac:dyDescent="0.2">
      <c r="A335" s="38"/>
      <c r="B335" s="38"/>
      <c r="C335" s="7" t="s">
        <v>266</v>
      </c>
      <c r="D335" s="25"/>
      <c r="E335" s="26" t="s">
        <v>37</v>
      </c>
      <c r="F335" s="19">
        <f>F336</f>
        <v>723.03</v>
      </c>
    </row>
    <row r="336" spans="1:6" s="30" customFormat="1" ht="15.75" customHeight="1" x14ac:dyDescent="0.2">
      <c r="A336" s="38"/>
      <c r="B336" s="38"/>
      <c r="C336" s="7"/>
      <c r="D336" s="25" t="s">
        <v>287</v>
      </c>
      <c r="E336" s="26" t="s">
        <v>288</v>
      </c>
      <c r="F336" s="19">
        <v>723.03</v>
      </c>
    </row>
    <row r="337" spans="1:6" s="30" customFormat="1" ht="80.25" customHeight="1" x14ac:dyDescent="0.2">
      <c r="A337" s="38"/>
      <c r="B337" s="38"/>
      <c r="C337" s="7" t="s">
        <v>267</v>
      </c>
      <c r="D337" s="25"/>
      <c r="E337" s="26" t="s">
        <v>38</v>
      </c>
      <c r="F337" s="19">
        <f>F338</f>
        <v>322.75736000000001</v>
      </c>
    </row>
    <row r="338" spans="1:6" s="30" customFormat="1" ht="17.25" customHeight="1" x14ac:dyDescent="0.2">
      <c r="A338" s="38"/>
      <c r="B338" s="38"/>
      <c r="C338" s="7"/>
      <c r="D338" s="25" t="s">
        <v>293</v>
      </c>
      <c r="E338" s="26" t="s">
        <v>294</v>
      </c>
      <c r="F338" s="19">
        <v>322.75736000000001</v>
      </c>
    </row>
    <row r="339" spans="1:6" s="30" customFormat="1" ht="28.5" customHeight="1" x14ac:dyDescent="0.2">
      <c r="A339" s="38"/>
      <c r="B339" s="38"/>
      <c r="C339" s="7" t="s">
        <v>535</v>
      </c>
      <c r="D339" s="25"/>
      <c r="E339" s="18" t="s">
        <v>39</v>
      </c>
      <c r="F339" s="19">
        <f>F340</f>
        <v>168.07</v>
      </c>
    </row>
    <row r="340" spans="1:6" s="30" customFormat="1" ht="28.5" customHeight="1" x14ac:dyDescent="0.2">
      <c r="A340" s="38"/>
      <c r="B340" s="38"/>
      <c r="C340" s="7"/>
      <c r="D340" s="25" t="s">
        <v>285</v>
      </c>
      <c r="E340" s="26" t="s">
        <v>286</v>
      </c>
      <c r="F340" s="19">
        <v>168.07</v>
      </c>
    </row>
    <row r="341" spans="1:6" s="30" customFormat="1" ht="17.25" customHeight="1" x14ac:dyDescent="0.2">
      <c r="A341" s="38"/>
      <c r="B341" s="38"/>
      <c r="C341" s="7" t="s">
        <v>271</v>
      </c>
      <c r="D341" s="25"/>
      <c r="E341" s="26" t="s">
        <v>42</v>
      </c>
      <c r="F341" s="19">
        <f>F342</f>
        <v>529.07399999999996</v>
      </c>
    </row>
    <row r="342" spans="1:6" s="30" customFormat="1" ht="28.5" customHeight="1" x14ac:dyDescent="0.2">
      <c r="A342" s="38"/>
      <c r="B342" s="38"/>
      <c r="C342" s="7" t="s">
        <v>272</v>
      </c>
      <c r="D342" s="25"/>
      <c r="E342" s="26" t="s">
        <v>43</v>
      </c>
      <c r="F342" s="19">
        <f>F343</f>
        <v>529.07399999999996</v>
      </c>
    </row>
    <row r="343" spans="1:6" s="30" customFormat="1" ht="54" customHeight="1" x14ac:dyDescent="0.2">
      <c r="A343" s="38"/>
      <c r="B343" s="38"/>
      <c r="C343" s="7" t="s">
        <v>273</v>
      </c>
      <c r="D343" s="25"/>
      <c r="E343" s="39" t="s">
        <v>44</v>
      </c>
      <c r="F343" s="19">
        <f>F344</f>
        <v>529.07399999999996</v>
      </c>
    </row>
    <row r="344" spans="1:6" s="30" customFormat="1" ht="15.75" customHeight="1" x14ac:dyDescent="0.2">
      <c r="A344" s="38"/>
      <c r="B344" s="38"/>
      <c r="C344" s="7"/>
      <c r="D344" s="25" t="s">
        <v>287</v>
      </c>
      <c r="E344" s="26" t="s">
        <v>288</v>
      </c>
      <c r="F344" s="19">
        <v>529.07399999999996</v>
      </c>
    </row>
    <row r="345" spans="1:6" s="30" customFormat="1" ht="28.5" customHeight="1" x14ac:dyDescent="0.2">
      <c r="A345" s="38"/>
      <c r="B345" s="38"/>
      <c r="C345" s="37" t="s">
        <v>397</v>
      </c>
      <c r="D345" s="25"/>
      <c r="E345" s="26" t="s">
        <v>131</v>
      </c>
      <c r="F345" s="19">
        <f>F346</f>
        <v>3265.65715</v>
      </c>
    </row>
    <row r="346" spans="1:6" s="30" customFormat="1" ht="27.75" customHeight="1" x14ac:dyDescent="0.2">
      <c r="A346" s="38"/>
      <c r="B346" s="38"/>
      <c r="C346" s="37" t="s">
        <v>398</v>
      </c>
      <c r="D346" s="25"/>
      <c r="E346" s="26" t="s">
        <v>132</v>
      </c>
      <c r="F346" s="19">
        <f>F347</f>
        <v>3265.65715</v>
      </c>
    </row>
    <row r="347" spans="1:6" s="30" customFormat="1" ht="42" customHeight="1" x14ac:dyDescent="0.2">
      <c r="A347" s="38"/>
      <c r="B347" s="38"/>
      <c r="C347" s="37" t="s">
        <v>407</v>
      </c>
      <c r="D347" s="25"/>
      <c r="E347" s="26" t="s">
        <v>140</v>
      </c>
      <c r="F347" s="19">
        <f>F348+F350</f>
        <v>3265.65715</v>
      </c>
    </row>
    <row r="348" spans="1:6" s="88" customFormat="1" ht="28.5" customHeight="1" x14ac:dyDescent="0.2">
      <c r="A348" s="38"/>
      <c r="B348" s="38"/>
      <c r="C348" s="37" t="s">
        <v>408</v>
      </c>
      <c r="D348" s="25"/>
      <c r="E348" s="26" t="s">
        <v>141</v>
      </c>
      <c r="F348" s="19">
        <f>F349</f>
        <v>3192.6614199999999</v>
      </c>
    </row>
    <row r="349" spans="1:6" s="30" customFormat="1" ht="15.75" customHeight="1" x14ac:dyDescent="0.2">
      <c r="A349" s="38"/>
      <c r="B349" s="38"/>
      <c r="C349" s="37"/>
      <c r="D349" s="25" t="s">
        <v>287</v>
      </c>
      <c r="E349" s="26" t="s">
        <v>288</v>
      </c>
      <c r="F349" s="19">
        <v>3192.6614199999999</v>
      </c>
    </row>
    <row r="350" spans="1:6" s="30" customFormat="1" ht="30" customHeight="1" x14ac:dyDescent="0.2">
      <c r="A350" s="38"/>
      <c r="B350" s="38"/>
      <c r="C350" s="37" t="s">
        <v>409</v>
      </c>
      <c r="D350" s="25"/>
      <c r="E350" s="26" t="s">
        <v>142</v>
      </c>
      <c r="F350" s="19">
        <f>F351</f>
        <v>72.995729999999995</v>
      </c>
    </row>
    <row r="351" spans="1:6" s="30" customFormat="1" ht="15" customHeight="1" x14ac:dyDescent="0.2">
      <c r="A351" s="38"/>
      <c r="B351" s="38"/>
      <c r="C351" s="37"/>
      <c r="D351" s="25" t="s">
        <v>287</v>
      </c>
      <c r="E351" s="26" t="s">
        <v>288</v>
      </c>
      <c r="F351" s="19">
        <v>72.995729999999995</v>
      </c>
    </row>
    <row r="352" spans="1:6" s="30" customFormat="1" ht="15.75" customHeight="1" x14ac:dyDescent="0.2">
      <c r="A352" s="38"/>
      <c r="B352" s="38" t="s">
        <v>536</v>
      </c>
      <c r="C352" s="37"/>
      <c r="D352" s="25"/>
      <c r="E352" s="26" t="s">
        <v>537</v>
      </c>
      <c r="F352" s="19">
        <f>F353</f>
        <v>6002.9017999999996</v>
      </c>
    </row>
    <row r="353" spans="1:6" s="30" customFormat="1" ht="28.5" customHeight="1" x14ac:dyDescent="0.2">
      <c r="A353" s="38"/>
      <c r="B353" s="38"/>
      <c r="C353" s="7" t="s">
        <v>262</v>
      </c>
      <c r="D353" s="25"/>
      <c r="E353" s="26" t="s">
        <v>33</v>
      </c>
      <c r="F353" s="19">
        <f>F354</f>
        <v>6002.9017999999996</v>
      </c>
    </row>
    <row r="354" spans="1:6" s="30" customFormat="1" ht="15.75" customHeight="1" x14ac:dyDescent="0.2">
      <c r="A354" s="38"/>
      <c r="B354" s="38"/>
      <c r="C354" s="7" t="s">
        <v>271</v>
      </c>
      <c r="D354" s="25"/>
      <c r="E354" s="26" t="s">
        <v>42</v>
      </c>
      <c r="F354" s="19">
        <f>F355</f>
        <v>6002.9017999999996</v>
      </c>
    </row>
    <row r="355" spans="1:6" s="30" customFormat="1" ht="27.75" customHeight="1" x14ac:dyDescent="0.2">
      <c r="A355" s="38"/>
      <c r="B355" s="38"/>
      <c r="C355" s="7" t="s">
        <v>276</v>
      </c>
      <c r="D355" s="25"/>
      <c r="E355" s="26" t="s">
        <v>46</v>
      </c>
      <c r="F355" s="19">
        <f>F356</f>
        <v>6002.9017999999996</v>
      </c>
    </row>
    <row r="356" spans="1:6" s="88" customFormat="1" ht="80.25" customHeight="1" x14ac:dyDescent="0.2">
      <c r="A356" s="38"/>
      <c r="B356" s="38"/>
      <c r="C356" s="7" t="s">
        <v>278</v>
      </c>
      <c r="D356" s="25"/>
      <c r="E356" s="26" t="s">
        <v>48</v>
      </c>
      <c r="F356" s="19">
        <f>F357</f>
        <v>6002.9017999999996</v>
      </c>
    </row>
    <row r="357" spans="1:6" s="30" customFormat="1" ht="28.5" customHeight="1" x14ac:dyDescent="0.2">
      <c r="A357" s="38"/>
      <c r="B357" s="38"/>
      <c r="C357" s="7"/>
      <c r="D357" s="25" t="s">
        <v>298</v>
      </c>
      <c r="E357" s="26" t="s">
        <v>299</v>
      </c>
      <c r="F357" s="19">
        <v>6002.9017999999996</v>
      </c>
    </row>
    <row r="358" spans="1:6" s="30" customFormat="1" ht="17.25" customHeight="1" x14ac:dyDescent="0.2">
      <c r="A358" s="38"/>
      <c r="B358" s="38" t="s">
        <v>538</v>
      </c>
      <c r="C358" s="7"/>
      <c r="D358" s="25"/>
      <c r="E358" s="96" t="s">
        <v>539</v>
      </c>
      <c r="F358" s="19">
        <f>F359</f>
        <v>20</v>
      </c>
    </row>
    <row r="359" spans="1:6" s="30" customFormat="1" ht="17.25" customHeight="1" x14ac:dyDescent="0.2">
      <c r="A359" s="38"/>
      <c r="B359" s="38" t="s">
        <v>540</v>
      </c>
      <c r="C359" s="7"/>
      <c r="D359" s="25"/>
      <c r="E359" s="96" t="s">
        <v>541</v>
      </c>
      <c r="F359" s="19">
        <f>F360</f>
        <v>20</v>
      </c>
    </row>
    <row r="360" spans="1:6" s="30" customFormat="1" ht="29.25" customHeight="1" x14ac:dyDescent="0.2">
      <c r="A360" s="38"/>
      <c r="B360" s="38"/>
      <c r="C360" s="7" t="s">
        <v>325</v>
      </c>
      <c r="D360" s="6"/>
      <c r="E360" s="18" t="s">
        <v>70</v>
      </c>
      <c r="F360" s="19">
        <f>F361</f>
        <v>20</v>
      </c>
    </row>
    <row r="361" spans="1:6" s="30" customFormat="1" ht="28.5" customHeight="1" x14ac:dyDescent="0.2">
      <c r="A361" s="38"/>
      <c r="B361" s="38"/>
      <c r="C361" s="7" t="s">
        <v>326</v>
      </c>
      <c r="D361" s="6"/>
      <c r="E361" s="18" t="s">
        <v>71</v>
      </c>
      <c r="F361" s="19">
        <f>F362</f>
        <v>20</v>
      </c>
    </row>
    <row r="362" spans="1:6" s="30" customFormat="1" ht="28.5" customHeight="1" x14ac:dyDescent="0.2">
      <c r="A362" s="38"/>
      <c r="B362" s="38"/>
      <c r="C362" s="7" t="s">
        <v>327</v>
      </c>
      <c r="D362" s="6"/>
      <c r="E362" s="18" t="s">
        <v>72</v>
      </c>
      <c r="F362" s="19">
        <f>F363</f>
        <v>20</v>
      </c>
    </row>
    <row r="363" spans="1:6" s="30" customFormat="1" ht="54.75" customHeight="1" x14ac:dyDescent="0.2">
      <c r="A363" s="38"/>
      <c r="B363" s="38"/>
      <c r="C363" s="7" t="s">
        <v>330</v>
      </c>
      <c r="D363" s="25"/>
      <c r="E363" s="26" t="s">
        <v>331</v>
      </c>
      <c r="F363" s="19">
        <f>SUM(F364:F365)</f>
        <v>20</v>
      </c>
    </row>
    <row r="364" spans="1:6" s="30" customFormat="1" ht="30.75" customHeight="1" x14ac:dyDescent="0.2">
      <c r="A364" s="38"/>
      <c r="B364" s="38"/>
      <c r="C364" s="7"/>
      <c r="D364" s="25" t="s">
        <v>285</v>
      </c>
      <c r="E364" s="26" t="s">
        <v>286</v>
      </c>
      <c r="F364" s="19">
        <v>20</v>
      </c>
    </row>
    <row r="365" spans="1:6" s="30" customFormat="1" ht="27.75" customHeight="1" x14ac:dyDescent="0.2">
      <c r="A365" s="38"/>
      <c r="B365" s="38"/>
      <c r="C365" s="7"/>
      <c r="D365" s="25" t="s">
        <v>298</v>
      </c>
      <c r="E365" s="26" t="s">
        <v>299</v>
      </c>
      <c r="F365" s="19">
        <v>0</v>
      </c>
    </row>
    <row r="366" spans="1:6" s="30" customFormat="1" ht="16.5" customHeight="1" x14ac:dyDescent="0.2">
      <c r="A366" s="38"/>
      <c r="B366" s="38" t="s">
        <v>542</v>
      </c>
      <c r="C366" s="7"/>
      <c r="D366" s="25"/>
      <c r="E366" s="26" t="s">
        <v>543</v>
      </c>
      <c r="F366" s="19">
        <f t="shared" ref="F366:F371" si="0">F367</f>
        <v>2.59</v>
      </c>
    </row>
    <row r="367" spans="1:6" s="30" customFormat="1" ht="15.75" customHeight="1" x14ac:dyDescent="0.2">
      <c r="A367" s="38"/>
      <c r="B367" s="38" t="s">
        <v>544</v>
      </c>
      <c r="C367" s="7"/>
      <c r="D367" s="25"/>
      <c r="E367" s="26" t="s">
        <v>545</v>
      </c>
      <c r="F367" s="19">
        <f t="shared" si="0"/>
        <v>2.59</v>
      </c>
    </row>
    <row r="368" spans="1:6" s="30" customFormat="1" ht="28.5" customHeight="1" x14ac:dyDescent="0.2">
      <c r="A368" s="38"/>
      <c r="B368" s="38"/>
      <c r="C368" s="37" t="s">
        <v>444</v>
      </c>
      <c r="D368" s="25"/>
      <c r="E368" s="26" t="s">
        <v>172</v>
      </c>
      <c r="F368" s="19">
        <f t="shared" si="0"/>
        <v>2.59</v>
      </c>
    </row>
    <row r="369" spans="1:6" s="30" customFormat="1" ht="41.25" customHeight="1" x14ac:dyDescent="0.2">
      <c r="A369" s="38"/>
      <c r="B369" s="38"/>
      <c r="C369" s="37" t="s">
        <v>445</v>
      </c>
      <c r="D369" s="25"/>
      <c r="E369" s="26" t="s">
        <v>173</v>
      </c>
      <c r="F369" s="19">
        <f t="shared" si="0"/>
        <v>2.59</v>
      </c>
    </row>
    <row r="370" spans="1:6" s="30" customFormat="1" ht="28.5" customHeight="1" x14ac:dyDescent="0.2">
      <c r="A370" s="38"/>
      <c r="B370" s="38"/>
      <c r="C370" s="37" t="s">
        <v>446</v>
      </c>
      <c r="D370" s="25"/>
      <c r="E370" s="26" t="s">
        <v>174</v>
      </c>
      <c r="F370" s="19">
        <f t="shared" si="0"/>
        <v>2.59</v>
      </c>
    </row>
    <row r="371" spans="1:6" s="30" customFormat="1" ht="28.5" customHeight="1" x14ac:dyDescent="0.2">
      <c r="A371" s="38"/>
      <c r="B371" s="38"/>
      <c r="C371" s="37" t="s">
        <v>448</v>
      </c>
      <c r="D371" s="25"/>
      <c r="E371" s="26" t="s">
        <v>176</v>
      </c>
      <c r="F371" s="19">
        <f t="shared" si="0"/>
        <v>2.59</v>
      </c>
    </row>
    <row r="372" spans="1:6" s="30" customFormat="1" ht="17.25" customHeight="1" x14ac:dyDescent="0.2">
      <c r="A372" s="38"/>
      <c r="B372" s="38"/>
      <c r="C372" s="37"/>
      <c r="D372" s="38">
        <v>700</v>
      </c>
      <c r="E372" s="18" t="s">
        <v>449</v>
      </c>
      <c r="F372" s="19">
        <v>2.59</v>
      </c>
    </row>
    <row r="373" spans="1:6" s="30" customFormat="1" ht="16.5" customHeight="1" x14ac:dyDescent="0.2">
      <c r="A373" s="49">
        <v>907</v>
      </c>
      <c r="B373" s="49"/>
      <c r="C373" s="49"/>
      <c r="D373" s="49"/>
      <c r="E373" s="86" t="s">
        <v>546</v>
      </c>
      <c r="F373" s="16">
        <f>F374</f>
        <v>2137.58916</v>
      </c>
    </row>
    <row r="374" spans="1:6" s="30" customFormat="1" ht="16.5" customHeight="1" x14ac:dyDescent="0.2">
      <c r="A374" s="38"/>
      <c r="B374" s="38" t="s">
        <v>491</v>
      </c>
      <c r="C374" s="37"/>
      <c r="D374" s="38"/>
      <c r="E374" s="18" t="s">
        <v>492</v>
      </c>
      <c r="F374" s="19">
        <f>F375+F383</f>
        <v>2137.58916</v>
      </c>
    </row>
    <row r="375" spans="1:6" s="30" customFormat="1" ht="40.5" customHeight="1" x14ac:dyDescent="0.2">
      <c r="A375" s="38"/>
      <c r="B375" s="38" t="s">
        <v>547</v>
      </c>
      <c r="C375" s="37"/>
      <c r="D375" s="38"/>
      <c r="E375" s="18" t="s">
        <v>548</v>
      </c>
      <c r="F375" s="19">
        <f>F376</f>
        <v>1989.74216</v>
      </c>
    </row>
    <row r="376" spans="1:6" s="30" customFormat="1" ht="30" customHeight="1" x14ac:dyDescent="0.2">
      <c r="A376" s="38"/>
      <c r="B376" s="38"/>
      <c r="C376" s="37" t="s">
        <v>468</v>
      </c>
      <c r="D376" s="38"/>
      <c r="E376" s="18" t="s">
        <v>195</v>
      </c>
      <c r="F376" s="19">
        <f>F377</f>
        <v>1989.74216</v>
      </c>
    </row>
    <row r="377" spans="1:6" s="30" customFormat="1" ht="28.5" customHeight="1" x14ac:dyDescent="0.2">
      <c r="A377" s="38"/>
      <c r="B377" s="38"/>
      <c r="C377" s="37" t="s">
        <v>469</v>
      </c>
      <c r="D377" s="25"/>
      <c r="E377" s="26" t="s">
        <v>196</v>
      </c>
      <c r="F377" s="19">
        <f>F378+F381</f>
        <v>1989.74216</v>
      </c>
    </row>
    <row r="378" spans="1:6" s="24" customFormat="1" ht="17.25" customHeight="1" x14ac:dyDescent="0.2">
      <c r="A378" s="38"/>
      <c r="B378" s="38"/>
      <c r="C378" s="7" t="s">
        <v>471</v>
      </c>
      <c r="D378" s="37"/>
      <c r="E378" s="18" t="s">
        <v>198</v>
      </c>
      <c r="F378" s="19">
        <f>SUM(F379:F380)</f>
        <v>1620.4311600000001</v>
      </c>
    </row>
    <row r="379" spans="1:6" s="24" customFormat="1" ht="54.75" customHeight="1" x14ac:dyDescent="0.2">
      <c r="A379" s="38"/>
      <c r="B379" s="38"/>
      <c r="C379" s="7"/>
      <c r="D379" s="25" t="s">
        <v>283</v>
      </c>
      <c r="E379" s="26" t="s">
        <v>284</v>
      </c>
      <c r="F379" s="19">
        <v>1432.9945700000001</v>
      </c>
    </row>
    <row r="380" spans="1:6" s="24" customFormat="1" ht="30.75" customHeight="1" x14ac:dyDescent="0.2">
      <c r="A380" s="38"/>
      <c r="B380" s="38"/>
      <c r="C380" s="7"/>
      <c r="D380" s="25" t="s">
        <v>285</v>
      </c>
      <c r="E380" s="26" t="s">
        <v>286</v>
      </c>
      <c r="F380" s="19">
        <v>187.43659</v>
      </c>
    </row>
    <row r="381" spans="1:6" s="24" customFormat="1" ht="15.75" customHeight="1" x14ac:dyDescent="0.2">
      <c r="A381" s="38"/>
      <c r="B381" s="38"/>
      <c r="C381" s="7" t="s">
        <v>472</v>
      </c>
      <c r="D381" s="37"/>
      <c r="E381" s="18" t="s">
        <v>199</v>
      </c>
      <c r="F381" s="19">
        <f>F382</f>
        <v>369.31099999999998</v>
      </c>
    </row>
    <row r="382" spans="1:6" s="24" customFormat="1" ht="54.75" customHeight="1" x14ac:dyDescent="0.2">
      <c r="A382" s="38"/>
      <c r="B382" s="38"/>
      <c r="C382" s="7"/>
      <c r="D382" s="25" t="s">
        <v>283</v>
      </c>
      <c r="E382" s="26" t="s">
        <v>284</v>
      </c>
      <c r="F382" s="19">
        <v>369.31099999999998</v>
      </c>
    </row>
    <row r="383" spans="1:6" s="30" customFormat="1" ht="16.5" customHeight="1" x14ac:dyDescent="0.2">
      <c r="A383" s="38"/>
      <c r="B383" s="38" t="s">
        <v>497</v>
      </c>
      <c r="C383" s="37"/>
      <c r="D383" s="38"/>
      <c r="E383" s="18" t="s">
        <v>498</v>
      </c>
      <c r="F383" s="19">
        <f>F384</f>
        <v>147.84700000000001</v>
      </c>
    </row>
    <row r="384" spans="1:6" s="30" customFormat="1" ht="29.25" customHeight="1" x14ac:dyDescent="0.2">
      <c r="A384" s="38"/>
      <c r="B384" s="38"/>
      <c r="C384" s="37" t="s">
        <v>435</v>
      </c>
      <c r="D384" s="38"/>
      <c r="E384" s="18" t="s">
        <v>165</v>
      </c>
      <c r="F384" s="19">
        <f>F385</f>
        <v>147.84700000000001</v>
      </c>
    </row>
    <row r="385" spans="1:6" s="30" customFormat="1" ht="42" customHeight="1" x14ac:dyDescent="0.2">
      <c r="A385" s="38"/>
      <c r="B385" s="38"/>
      <c r="C385" s="37" t="s">
        <v>436</v>
      </c>
      <c r="D385" s="38"/>
      <c r="E385" s="18" t="s">
        <v>166</v>
      </c>
      <c r="F385" s="19">
        <f>F386</f>
        <v>147.84700000000001</v>
      </c>
    </row>
    <row r="386" spans="1:6" s="30" customFormat="1" ht="53.25" customHeight="1" x14ac:dyDescent="0.2">
      <c r="A386" s="38"/>
      <c r="B386" s="38"/>
      <c r="C386" s="37" t="s">
        <v>437</v>
      </c>
      <c r="D386" s="38"/>
      <c r="E386" s="18" t="s">
        <v>167</v>
      </c>
      <c r="F386" s="19">
        <f>F387</f>
        <v>147.84700000000001</v>
      </c>
    </row>
    <row r="387" spans="1:6" s="24" customFormat="1" ht="29.25" customHeight="1" x14ac:dyDescent="0.2">
      <c r="A387" s="38"/>
      <c r="B387" s="38"/>
      <c r="C387" s="37" t="s">
        <v>438</v>
      </c>
      <c r="D387" s="38"/>
      <c r="E387" s="18" t="s">
        <v>168</v>
      </c>
      <c r="F387" s="19">
        <f>F388</f>
        <v>147.84700000000001</v>
      </c>
    </row>
    <row r="388" spans="1:6" s="24" customFormat="1" ht="29.25" customHeight="1" x14ac:dyDescent="0.2">
      <c r="A388" s="38"/>
      <c r="B388" s="38"/>
      <c r="C388" s="37"/>
      <c r="D388" s="25" t="s">
        <v>285</v>
      </c>
      <c r="E388" s="26" t="s">
        <v>286</v>
      </c>
      <c r="F388" s="19">
        <v>147.84700000000001</v>
      </c>
    </row>
    <row r="389" spans="1:6" s="36" customFormat="1" ht="15" customHeight="1" x14ac:dyDescent="0.2">
      <c r="A389" s="49">
        <v>908</v>
      </c>
      <c r="B389" s="49"/>
      <c r="C389" s="49"/>
      <c r="D389" s="49"/>
      <c r="E389" s="86" t="s">
        <v>549</v>
      </c>
      <c r="F389" s="16">
        <f>F390+F397+F503+F521</f>
        <v>302926.02213</v>
      </c>
    </row>
    <row r="390" spans="1:6" s="33" customFormat="1" ht="15" customHeight="1" x14ac:dyDescent="0.2">
      <c r="A390" s="38"/>
      <c r="B390" s="38" t="s">
        <v>521</v>
      </c>
      <c r="C390" s="38"/>
      <c r="D390" s="38"/>
      <c r="E390" s="96" t="s">
        <v>522</v>
      </c>
      <c r="F390" s="19">
        <f t="shared" ref="F390:F395" si="1">F391</f>
        <v>4.1009099999999998</v>
      </c>
    </row>
    <row r="391" spans="1:6" s="33" customFormat="1" ht="15" customHeight="1" x14ac:dyDescent="0.2">
      <c r="A391" s="38"/>
      <c r="B391" s="38" t="s">
        <v>523</v>
      </c>
      <c r="C391" s="38"/>
      <c r="D391" s="38"/>
      <c r="E391" s="96" t="s">
        <v>524</v>
      </c>
      <c r="F391" s="19">
        <f t="shared" si="1"/>
        <v>4.1009099999999998</v>
      </c>
    </row>
    <row r="392" spans="1:6" s="33" customFormat="1" ht="27.75" customHeight="1" x14ac:dyDescent="0.2">
      <c r="A392" s="38"/>
      <c r="B392" s="38"/>
      <c r="C392" s="37" t="s">
        <v>397</v>
      </c>
      <c r="D392" s="25"/>
      <c r="E392" s="26" t="s">
        <v>131</v>
      </c>
      <c r="F392" s="19">
        <f t="shared" si="1"/>
        <v>4.1009099999999998</v>
      </c>
    </row>
    <row r="393" spans="1:6" s="33" customFormat="1" ht="15.75" customHeight="1" x14ac:dyDescent="0.2">
      <c r="A393" s="38"/>
      <c r="B393" s="38"/>
      <c r="C393" s="37" t="s">
        <v>410</v>
      </c>
      <c r="D393" s="25"/>
      <c r="E393" s="26" t="s">
        <v>143</v>
      </c>
      <c r="F393" s="19">
        <f t="shared" si="1"/>
        <v>4.1009099999999998</v>
      </c>
    </row>
    <row r="394" spans="1:6" s="33" customFormat="1" ht="28.5" customHeight="1" x14ac:dyDescent="0.2">
      <c r="A394" s="38"/>
      <c r="B394" s="38"/>
      <c r="C394" s="37" t="s">
        <v>411</v>
      </c>
      <c r="D394" s="25"/>
      <c r="E394" s="26" t="s">
        <v>144</v>
      </c>
      <c r="F394" s="19">
        <f t="shared" si="1"/>
        <v>4.1009099999999998</v>
      </c>
    </row>
    <row r="395" spans="1:6" s="33" customFormat="1" ht="27.75" customHeight="1" x14ac:dyDescent="0.2">
      <c r="A395" s="38"/>
      <c r="B395" s="38"/>
      <c r="C395" s="37" t="s">
        <v>414</v>
      </c>
      <c r="D395" s="25"/>
      <c r="E395" s="18" t="s">
        <v>147</v>
      </c>
      <c r="F395" s="19">
        <f t="shared" si="1"/>
        <v>4.1009099999999998</v>
      </c>
    </row>
    <row r="396" spans="1:6" s="33" customFormat="1" ht="27.75" customHeight="1" x14ac:dyDescent="0.2">
      <c r="A396" s="38"/>
      <c r="B396" s="38"/>
      <c r="C396" s="7"/>
      <c r="D396" s="68" t="s">
        <v>281</v>
      </c>
      <c r="E396" s="26" t="s">
        <v>282</v>
      </c>
      <c r="F396" s="19">
        <v>4.1009099999999998</v>
      </c>
    </row>
    <row r="397" spans="1:6" s="30" customFormat="1" ht="15.75" customHeight="1" x14ac:dyDescent="0.2">
      <c r="A397" s="38"/>
      <c r="B397" s="38" t="s">
        <v>550</v>
      </c>
      <c r="C397" s="37"/>
      <c r="D397" s="38"/>
      <c r="E397" s="18" t="s">
        <v>551</v>
      </c>
      <c r="F397" s="19">
        <f>F398+F412+F455+F466+F476</f>
        <v>295716.41380000004</v>
      </c>
    </row>
    <row r="398" spans="1:6" s="30" customFormat="1" ht="15.75" customHeight="1" x14ac:dyDescent="0.2">
      <c r="A398" s="38"/>
      <c r="B398" s="38" t="s">
        <v>552</v>
      </c>
      <c r="C398" s="37"/>
      <c r="D398" s="38"/>
      <c r="E398" s="18" t="s">
        <v>553</v>
      </c>
      <c r="F398" s="19">
        <f>F399</f>
        <v>85172.843170000007</v>
      </c>
    </row>
    <row r="399" spans="1:6" s="30" customFormat="1" ht="28.5" customHeight="1" x14ac:dyDescent="0.2">
      <c r="A399" s="38"/>
      <c r="B399" s="38"/>
      <c r="C399" s="7" t="s">
        <v>219</v>
      </c>
      <c r="D399" s="6"/>
      <c r="E399" s="18" t="s">
        <v>0</v>
      </c>
      <c r="F399" s="19">
        <f>F400</f>
        <v>85172.843170000007</v>
      </c>
    </row>
    <row r="400" spans="1:6" s="30" customFormat="1" ht="15.75" customHeight="1" x14ac:dyDescent="0.2">
      <c r="A400" s="38"/>
      <c r="B400" s="38"/>
      <c r="C400" s="7" t="s">
        <v>220</v>
      </c>
      <c r="D400" s="6"/>
      <c r="E400" s="18" t="s">
        <v>1</v>
      </c>
      <c r="F400" s="19">
        <f>F401</f>
        <v>85172.843170000007</v>
      </c>
    </row>
    <row r="401" spans="1:6" s="30" customFormat="1" ht="27.75" customHeight="1" x14ac:dyDescent="0.2">
      <c r="A401" s="38"/>
      <c r="B401" s="38"/>
      <c r="C401" s="7" t="s">
        <v>221</v>
      </c>
      <c r="D401" s="6"/>
      <c r="E401" s="18" t="s">
        <v>2</v>
      </c>
      <c r="F401" s="19">
        <f>F402+F404+F406+F408+F410</f>
        <v>85172.843170000007</v>
      </c>
    </row>
    <row r="402" spans="1:6" s="30" customFormat="1" ht="16.5" customHeight="1" x14ac:dyDescent="0.2">
      <c r="A402" s="38"/>
      <c r="B402" s="38"/>
      <c r="C402" s="21" t="s">
        <v>222</v>
      </c>
      <c r="D402" s="22"/>
      <c r="E402" s="23" t="s">
        <v>280</v>
      </c>
      <c r="F402" s="19">
        <f>F403</f>
        <v>7077.8</v>
      </c>
    </row>
    <row r="403" spans="1:6" s="30" customFormat="1" ht="27.75" customHeight="1" x14ac:dyDescent="0.2">
      <c r="A403" s="38"/>
      <c r="B403" s="38"/>
      <c r="C403" s="7"/>
      <c r="D403" s="25" t="s">
        <v>281</v>
      </c>
      <c r="E403" s="26" t="s">
        <v>282</v>
      </c>
      <c r="F403" s="19">
        <v>7077.8</v>
      </c>
    </row>
    <row r="404" spans="1:6" s="30" customFormat="1" ht="17.25" customHeight="1" x14ac:dyDescent="0.2">
      <c r="A404" s="38"/>
      <c r="B404" s="38"/>
      <c r="C404" s="7" t="s">
        <v>223</v>
      </c>
      <c r="D404" s="25"/>
      <c r="E404" s="26" t="s">
        <v>3</v>
      </c>
      <c r="F404" s="19">
        <f>F405</f>
        <v>983</v>
      </c>
    </row>
    <row r="405" spans="1:6" s="30" customFormat="1" ht="29.25" customHeight="1" x14ac:dyDescent="0.2">
      <c r="A405" s="38"/>
      <c r="B405" s="38"/>
      <c r="C405" s="7"/>
      <c r="D405" s="25" t="s">
        <v>281</v>
      </c>
      <c r="E405" s="26" t="s">
        <v>282</v>
      </c>
      <c r="F405" s="19">
        <v>983</v>
      </c>
    </row>
    <row r="406" spans="1:6" s="30" customFormat="1" ht="29.25" customHeight="1" x14ac:dyDescent="0.2">
      <c r="A406" s="38"/>
      <c r="B406" s="38"/>
      <c r="C406" s="7" t="s">
        <v>224</v>
      </c>
      <c r="D406" s="25"/>
      <c r="E406" s="26" t="s">
        <v>4</v>
      </c>
      <c r="F406" s="19">
        <f>F407</f>
        <v>49.218420000000002</v>
      </c>
    </row>
    <row r="407" spans="1:6" s="30" customFormat="1" ht="29.25" customHeight="1" x14ac:dyDescent="0.2">
      <c r="A407" s="38"/>
      <c r="B407" s="38"/>
      <c r="C407" s="7"/>
      <c r="D407" s="25" t="s">
        <v>281</v>
      </c>
      <c r="E407" s="26" t="s">
        <v>282</v>
      </c>
      <c r="F407" s="19">
        <v>49.218420000000002</v>
      </c>
    </row>
    <row r="408" spans="1:6" s="90" customFormat="1" ht="29.25" customHeight="1" x14ac:dyDescent="0.2">
      <c r="A408" s="38"/>
      <c r="B408" s="38"/>
      <c r="C408" s="7" t="s">
        <v>225</v>
      </c>
      <c r="D408" s="6"/>
      <c r="E408" s="18" t="s">
        <v>5</v>
      </c>
      <c r="F408" s="19">
        <f>F409</f>
        <v>76542.82475</v>
      </c>
    </row>
    <row r="409" spans="1:6" s="24" customFormat="1" ht="29.25" customHeight="1" x14ac:dyDescent="0.2">
      <c r="A409" s="38"/>
      <c r="B409" s="38"/>
      <c r="C409" s="7"/>
      <c r="D409" s="25" t="s">
        <v>281</v>
      </c>
      <c r="E409" s="26" t="s">
        <v>282</v>
      </c>
      <c r="F409" s="19">
        <v>76542.82475</v>
      </c>
    </row>
    <row r="410" spans="1:6" s="24" customFormat="1" ht="53.25" customHeight="1" x14ac:dyDescent="0.2">
      <c r="A410" s="38"/>
      <c r="B410" s="38"/>
      <c r="C410" s="7" t="s">
        <v>226</v>
      </c>
      <c r="D410" s="25"/>
      <c r="E410" s="26" t="s">
        <v>6</v>
      </c>
      <c r="F410" s="19">
        <f>F411</f>
        <v>520</v>
      </c>
    </row>
    <row r="411" spans="1:6" s="24" customFormat="1" ht="29.25" customHeight="1" x14ac:dyDescent="0.2">
      <c r="A411" s="38"/>
      <c r="B411" s="38"/>
      <c r="C411" s="7"/>
      <c r="D411" s="25" t="s">
        <v>281</v>
      </c>
      <c r="E411" s="26" t="s">
        <v>282</v>
      </c>
      <c r="F411" s="19">
        <v>520</v>
      </c>
    </row>
    <row r="412" spans="1:6" s="30" customFormat="1" ht="15" customHeight="1" x14ac:dyDescent="0.2">
      <c r="A412" s="38"/>
      <c r="B412" s="38" t="s">
        <v>554</v>
      </c>
      <c r="C412" s="37"/>
      <c r="D412" s="38"/>
      <c r="E412" s="18" t="s">
        <v>555</v>
      </c>
      <c r="F412" s="19">
        <f>F413+F438+F443+F450</f>
        <v>191804.32455000002</v>
      </c>
    </row>
    <row r="413" spans="1:6" s="30" customFormat="1" ht="28.5" customHeight="1" x14ac:dyDescent="0.2">
      <c r="A413" s="38"/>
      <c r="B413" s="38"/>
      <c r="C413" s="7" t="s">
        <v>219</v>
      </c>
      <c r="D413" s="6"/>
      <c r="E413" s="18" t="s">
        <v>0</v>
      </c>
      <c r="F413" s="19">
        <f>F414+F428+F432</f>
        <v>191444.54836000002</v>
      </c>
    </row>
    <row r="414" spans="1:6" s="30" customFormat="1" ht="16.5" customHeight="1" x14ac:dyDescent="0.2">
      <c r="A414" s="38"/>
      <c r="B414" s="38"/>
      <c r="C414" s="7" t="s">
        <v>227</v>
      </c>
      <c r="D414" s="6"/>
      <c r="E414" s="18" t="s">
        <v>7</v>
      </c>
      <c r="F414" s="19">
        <f>F415</f>
        <v>178318.98423000003</v>
      </c>
    </row>
    <row r="415" spans="1:6" s="30" customFormat="1" ht="42" customHeight="1" x14ac:dyDescent="0.2">
      <c r="A415" s="38"/>
      <c r="B415" s="38"/>
      <c r="C415" s="7" t="s">
        <v>228</v>
      </c>
      <c r="D415" s="6"/>
      <c r="E415" s="18" t="s">
        <v>8</v>
      </c>
      <c r="F415" s="19">
        <f>F416+F418+F420+F422+F424+F426</f>
        <v>178318.98423000003</v>
      </c>
    </row>
    <row r="416" spans="1:6" s="30" customFormat="1" ht="54.75" customHeight="1" x14ac:dyDescent="0.2">
      <c r="A416" s="38"/>
      <c r="B416" s="38"/>
      <c r="C416" s="7" t="s">
        <v>229</v>
      </c>
      <c r="D416" s="6"/>
      <c r="E416" s="18" t="s">
        <v>289</v>
      </c>
      <c r="F416" s="19">
        <f>F417</f>
        <v>18411.537619999999</v>
      </c>
    </row>
    <row r="417" spans="1:6" s="30" customFormat="1" ht="28.5" customHeight="1" x14ac:dyDescent="0.2">
      <c r="A417" s="38"/>
      <c r="B417" s="38"/>
      <c r="C417" s="7"/>
      <c r="D417" s="25" t="s">
        <v>281</v>
      </c>
      <c r="E417" s="26" t="s">
        <v>282</v>
      </c>
      <c r="F417" s="19">
        <v>18411.537619999999</v>
      </c>
    </row>
    <row r="418" spans="1:6" s="30" customFormat="1" ht="28.5" customHeight="1" x14ac:dyDescent="0.2">
      <c r="A418" s="38"/>
      <c r="B418" s="38"/>
      <c r="C418" s="7" t="s">
        <v>230</v>
      </c>
      <c r="D418" s="25"/>
      <c r="E418" s="26" t="s">
        <v>4</v>
      </c>
      <c r="F418" s="19">
        <f>F419</f>
        <v>1438.4675500000001</v>
      </c>
    </row>
    <row r="419" spans="1:6" s="30" customFormat="1" ht="28.5" customHeight="1" x14ac:dyDescent="0.2">
      <c r="A419" s="38"/>
      <c r="B419" s="38"/>
      <c r="C419" s="7"/>
      <c r="D419" s="25" t="s">
        <v>281</v>
      </c>
      <c r="E419" s="26" t="s">
        <v>282</v>
      </c>
      <c r="F419" s="19">
        <v>1438.4675500000001</v>
      </c>
    </row>
    <row r="420" spans="1:6" s="88" customFormat="1" ht="43.5" customHeight="1" x14ac:dyDescent="0.2">
      <c r="A420" s="38"/>
      <c r="B420" s="38"/>
      <c r="C420" s="7" t="s">
        <v>232</v>
      </c>
      <c r="D420" s="25"/>
      <c r="E420" s="26" t="s">
        <v>9</v>
      </c>
      <c r="F420" s="19">
        <f>F421</f>
        <v>12667.2</v>
      </c>
    </row>
    <row r="421" spans="1:6" s="30" customFormat="1" ht="28.5" customHeight="1" x14ac:dyDescent="0.2">
      <c r="A421" s="38"/>
      <c r="B421" s="38"/>
      <c r="C421" s="7"/>
      <c r="D421" s="25" t="s">
        <v>281</v>
      </c>
      <c r="E421" s="26" t="s">
        <v>282</v>
      </c>
      <c r="F421" s="19">
        <v>12667.2</v>
      </c>
    </row>
    <row r="422" spans="1:6" s="90" customFormat="1" ht="28.5" customHeight="1" x14ac:dyDescent="0.2">
      <c r="A422" s="38"/>
      <c r="B422" s="38"/>
      <c r="C422" s="7" t="s">
        <v>231</v>
      </c>
      <c r="D422" s="6"/>
      <c r="E422" s="18" t="s">
        <v>5</v>
      </c>
      <c r="F422" s="19">
        <f>F423</f>
        <v>131272.58100000001</v>
      </c>
    </row>
    <row r="423" spans="1:6" s="24" customFormat="1" ht="28.5" customHeight="1" x14ac:dyDescent="0.2">
      <c r="A423" s="38"/>
      <c r="B423" s="38"/>
      <c r="C423" s="7"/>
      <c r="D423" s="25" t="s">
        <v>281</v>
      </c>
      <c r="E423" s="26" t="s">
        <v>282</v>
      </c>
      <c r="F423" s="19">
        <v>131272.58100000001</v>
      </c>
    </row>
    <row r="424" spans="1:6" s="90" customFormat="1" ht="41.25" customHeight="1" x14ac:dyDescent="0.2">
      <c r="A424" s="38"/>
      <c r="B424" s="38"/>
      <c r="C424" s="7" t="s">
        <v>233</v>
      </c>
      <c r="D424" s="25"/>
      <c r="E424" s="28" t="s">
        <v>290</v>
      </c>
      <c r="F424" s="19">
        <f>F425</f>
        <v>10923.99806</v>
      </c>
    </row>
    <row r="425" spans="1:6" s="24" customFormat="1" ht="30" customHeight="1" x14ac:dyDescent="0.2">
      <c r="A425" s="38"/>
      <c r="B425" s="38"/>
      <c r="C425" s="7"/>
      <c r="D425" s="25" t="s">
        <v>281</v>
      </c>
      <c r="E425" s="26" t="s">
        <v>282</v>
      </c>
      <c r="F425" s="19">
        <v>10923.99806</v>
      </c>
    </row>
    <row r="426" spans="1:6" s="30" customFormat="1" ht="117.75" customHeight="1" x14ac:dyDescent="0.2">
      <c r="A426" s="38"/>
      <c r="B426" s="38"/>
      <c r="C426" s="7" t="s">
        <v>234</v>
      </c>
      <c r="D426" s="25"/>
      <c r="E426" s="26" t="s">
        <v>10</v>
      </c>
      <c r="F426" s="19">
        <f>F427</f>
        <v>3605.2000000000003</v>
      </c>
    </row>
    <row r="427" spans="1:6" s="24" customFormat="1" ht="28.5" customHeight="1" x14ac:dyDescent="0.2">
      <c r="A427" s="38"/>
      <c r="B427" s="38"/>
      <c r="C427" s="7"/>
      <c r="D427" s="25" t="s">
        <v>281</v>
      </c>
      <c r="E427" s="26" t="s">
        <v>282</v>
      </c>
      <c r="F427" s="19">
        <v>3605.2000000000003</v>
      </c>
    </row>
    <row r="428" spans="1:6" s="30" customFormat="1" ht="16.5" customHeight="1" x14ac:dyDescent="0.2">
      <c r="A428" s="38"/>
      <c r="B428" s="38"/>
      <c r="C428" s="7" t="s">
        <v>245</v>
      </c>
      <c r="D428" s="25"/>
      <c r="E428" s="26" t="s">
        <v>295</v>
      </c>
      <c r="F428" s="19">
        <f>F429</f>
        <v>81.723990000000001</v>
      </c>
    </row>
    <row r="429" spans="1:6" s="30" customFormat="1" ht="42" customHeight="1" x14ac:dyDescent="0.2">
      <c r="A429" s="38"/>
      <c r="B429" s="38"/>
      <c r="C429" s="7" t="s">
        <v>296</v>
      </c>
      <c r="D429" s="25"/>
      <c r="E429" s="26" t="s">
        <v>19</v>
      </c>
      <c r="F429" s="19">
        <f>F430</f>
        <v>81.723990000000001</v>
      </c>
    </row>
    <row r="430" spans="1:6" s="30" customFormat="1" ht="15" customHeight="1" x14ac:dyDescent="0.2">
      <c r="A430" s="38"/>
      <c r="B430" s="38"/>
      <c r="C430" s="7" t="s">
        <v>246</v>
      </c>
      <c r="D430" s="25"/>
      <c r="E430" s="26" t="s">
        <v>20</v>
      </c>
      <c r="F430" s="19">
        <f>F431</f>
        <v>81.723990000000001</v>
      </c>
    </row>
    <row r="431" spans="1:6" s="30" customFormat="1" ht="29.25" customHeight="1" x14ac:dyDescent="0.2">
      <c r="A431" s="38"/>
      <c r="B431" s="38"/>
      <c r="C431" s="7"/>
      <c r="D431" s="25" t="s">
        <v>281</v>
      </c>
      <c r="E431" s="26" t="s">
        <v>282</v>
      </c>
      <c r="F431" s="19">
        <v>81.723990000000001</v>
      </c>
    </row>
    <row r="432" spans="1:6" s="30" customFormat="1" ht="29.25" customHeight="1" x14ac:dyDescent="0.2">
      <c r="A432" s="38"/>
      <c r="B432" s="38"/>
      <c r="C432" s="7" t="s">
        <v>257</v>
      </c>
      <c r="D432" s="25"/>
      <c r="E432" s="26" t="s">
        <v>29</v>
      </c>
      <c r="F432" s="19">
        <f>F433</f>
        <v>13043.84014</v>
      </c>
    </row>
    <row r="433" spans="1:6" s="30" customFormat="1" ht="29.25" customHeight="1" x14ac:dyDescent="0.2">
      <c r="A433" s="38"/>
      <c r="B433" s="38"/>
      <c r="C433" s="7" t="s">
        <v>258</v>
      </c>
      <c r="D433" s="25"/>
      <c r="E433" s="26" t="s">
        <v>30</v>
      </c>
      <c r="F433" s="19">
        <f>F434+F436</f>
        <v>13043.84014</v>
      </c>
    </row>
    <row r="434" spans="1:6" s="30" customFormat="1" ht="42" customHeight="1" x14ac:dyDescent="0.2">
      <c r="A434" s="38"/>
      <c r="B434" s="38"/>
      <c r="C434" s="7" t="s">
        <v>259</v>
      </c>
      <c r="D434" s="25"/>
      <c r="E434" s="26" t="s">
        <v>31</v>
      </c>
      <c r="F434" s="19">
        <f>F435</f>
        <v>9287.1363999999994</v>
      </c>
    </row>
    <row r="435" spans="1:6" s="30" customFormat="1" ht="28.5" customHeight="1" x14ac:dyDescent="0.2">
      <c r="A435" s="38"/>
      <c r="B435" s="38"/>
      <c r="C435" s="7"/>
      <c r="D435" s="25" t="s">
        <v>281</v>
      </c>
      <c r="E435" s="26" t="s">
        <v>282</v>
      </c>
      <c r="F435" s="19">
        <v>9287.1363999999994</v>
      </c>
    </row>
    <row r="436" spans="1:6" s="30" customFormat="1" ht="41.25" customHeight="1" x14ac:dyDescent="0.2">
      <c r="A436" s="38"/>
      <c r="B436" s="38"/>
      <c r="C436" s="7" t="s">
        <v>261</v>
      </c>
      <c r="D436" s="25"/>
      <c r="E436" s="26" t="s">
        <v>32</v>
      </c>
      <c r="F436" s="19">
        <f>F437</f>
        <v>3756.7037399999999</v>
      </c>
    </row>
    <row r="437" spans="1:6" s="30" customFormat="1" ht="30" customHeight="1" x14ac:dyDescent="0.2">
      <c r="A437" s="38"/>
      <c r="B437" s="38"/>
      <c r="C437" s="7"/>
      <c r="D437" s="25" t="s">
        <v>281</v>
      </c>
      <c r="E437" s="26" t="s">
        <v>282</v>
      </c>
      <c r="F437" s="19">
        <v>3756.7037399999999</v>
      </c>
    </row>
    <row r="438" spans="1:6" s="30" customFormat="1" ht="27.75" customHeight="1" x14ac:dyDescent="0.2">
      <c r="A438" s="38"/>
      <c r="B438" s="38"/>
      <c r="C438" s="7" t="s">
        <v>300</v>
      </c>
      <c r="D438" s="6"/>
      <c r="E438" s="18" t="s">
        <v>50</v>
      </c>
      <c r="F438" s="19">
        <f>F439</f>
        <v>9.5</v>
      </c>
    </row>
    <row r="439" spans="1:6" s="30" customFormat="1" ht="27.75" customHeight="1" x14ac:dyDescent="0.2">
      <c r="A439" s="38"/>
      <c r="B439" s="38"/>
      <c r="C439" s="7" t="s">
        <v>319</v>
      </c>
      <c r="D439" s="25"/>
      <c r="E439" s="26" t="s">
        <v>65</v>
      </c>
      <c r="F439" s="19">
        <f>F440</f>
        <v>9.5</v>
      </c>
    </row>
    <row r="440" spans="1:6" s="30" customFormat="1" ht="41.25" customHeight="1" x14ac:dyDescent="0.2">
      <c r="A440" s="38"/>
      <c r="B440" s="38"/>
      <c r="C440" s="7" t="s">
        <v>320</v>
      </c>
      <c r="D440" s="25"/>
      <c r="E440" s="26" t="s">
        <v>66</v>
      </c>
      <c r="F440" s="19">
        <f>F441</f>
        <v>9.5</v>
      </c>
    </row>
    <row r="441" spans="1:6" s="30" customFormat="1" ht="30" customHeight="1" x14ac:dyDescent="0.2">
      <c r="A441" s="38"/>
      <c r="B441" s="38"/>
      <c r="C441" s="7" t="s">
        <v>321</v>
      </c>
      <c r="D441" s="25"/>
      <c r="E441" s="26" t="s">
        <v>67</v>
      </c>
      <c r="F441" s="19">
        <f>F442</f>
        <v>9.5</v>
      </c>
    </row>
    <row r="442" spans="1:6" s="30" customFormat="1" ht="30" customHeight="1" x14ac:dyDescent="0.2">
      <c r="A442" s="38"/>
      <c r="B442" s="38"/>
      <c r="C442" s="7"/>
      <c r="D442" s="25" t="s">
        <v>281</v>
      </c>
      <c r="E442" s="26" t="s">
        <v>282</v>
      </c>
      <c r="F442" s="19">
        <v>9.5</v>
      </c>
    </row>
    <row r="443" spans="1:6" s="30" customFormat="1" ht="29.25" customHeight="1" x14ac:dyDescent="0.2">
      <c r="A443" s="38"/>
      <c r="B443" s="38"/>
      <c r="C443" s="7" t="s">
        <v>349</v>
      </c>
      <c r="D443" s="25"/>
      <c r="E443" s="26" t="s">
        <v>87</v>
      </c>
      <c r="F443" s="19">
        <f>F444</f>
        <v>142.36615999999998</v>
      </c>
    </row>
    <row r="444" spans="1:6" s="30" customFormat="1" ht="30" customHeight="1" x14ac:dyDescent="0.2">
      <c r="A444" s="38"/>
      <c r="B444" s="38"/>
      <c r="C444" s="7" t="s">
        <v>350</v>
      </c>
      <c r="D444" s="25"/>
      <c r="E444" s="26" t="s">
        <v>88</v>
      </c>
      <c r="F444" s="19">
        <f>F445</f>
        <v>142.36615999999998</v>
      </c>
    </row>
    <row r="445" spans="1:6" s="30" customFormat="1" ht="30" customHeight="1" x14ac:dyDescent="0.2">
      <c r="A445" s="38"/>
      <c r="B445" s="38"/>
      <c r="C445" s="7" t="s">
        <v>351</v>
      </c>
      <c r="D445" s="25"/>
      <c r="E445" s="26" t="s">
        <v>89</v>
      </c>
      <c r="F445" s="19">
        <f>F446+F448</f>
        <v>142.36615999999998</v>
      </c>
    </row>
    <row r="446" spans="1:6" s="24" customFormat="1" ht="42" customHeight="1" x14ac:dyDescent="0.2">
      <c r="A446" s="38"/>
      <c r="B446" s="38"/>
      <c r="C446" s="7" t="s">
        <v>353</v>
      </c>
      <c r="D446" s="25"/>
      <c r="E446" s="26" t="s">
        <v>91</v>
      </c>
      <c r="F446" s="19">
        <f>F447</f>
        <v>58</v>
      </c>
    </row>
    <row r="447" spans="1:6" s="24" customFormat="1" ht="28.5" customHeight="1" x14ac:dyDescent="0.2">
      <c r="A447" s="38"/>
      <c r="B447" s="38"/>
      <c r="C447" s="7"/>
      <c r="D447" s="25" t="s">
        <v>281</v>
      </c>
      <c r="E447" s="26" t="s">
        <v>282</v>
      </c>
      <c r="F447" s="19">
        <v>58</v>
      </c>
    </row>
    <row r="448" spans="1:6" s="24" customFormat="1" ht="42" customHeight="1" x14ac:dyDescent="0.2">
      <c r="A448" s="38"/>
      <c r="B448" s="38"/>
      <c r="C448" s="7" t="s">
        <v>354</v>
      </c>
      <c r="D448" s="25"/>
      <c r="E448" s="26" t="s">
        <v>355</v>
      </c>
      <c r="F448" s="19">
        <f>F449</f>
        <v>84.366159999999994</v>
      </c>
    </row>
    <row r="449" spans="1:6" s="24" customFormat="1" ht="28.5" customHeight="1" x14ac:dyDescent="0.2">
      <c r="A449" s="38"/>
      <c r="B449" s="38"/>
      <c r="C449" s="7"/>
      <c r="D449" s="25" t="s">
        <v>281</v>
      </c>
      <c r="E449" s="26" t="s">
        <v>282</v>
      </c>
      <c r="F449" s="19">
        <v>84.366159999999994</v>
      </c>
    </row>
    <row r="450" spans="1:6" s="24" customFormat="1" ht="29.25" customHeight="1" x14ac:dyDescent="0.2">
      <c r="A450" s="38"/>
      <c r="B450" s="38"/>
      <c r="C450" s="37" t="s">
        <v>444</v>
      </c>
      <c r="D450" s="25"/>
      <c r="E450" s="26" t="s">
        <v>172</v>
      </c>
      <c r="F450" s="19">
        <f>F451</f>
        <v>207.91003000000001</v>
      </c>
    </row>
    <row r="451" spans="1:6" s="24" customFormat="1" ht="42" customHeight="1" x14ac:dyDescent="0.2">
      <c r="A451" s="38"/>
      <c r="B451" s="38"/>
      <c r="C451" s="37" t="s">
        <v>445</v>
      </c>
      <c r="D451" s="25"/>
      <c r="E451" s="26" t="s">
        <v>173</v>
      </c>
      <c r="F451" s="19">
        <f>F452</f>
        <v>207.91003000000001</v>
      </c>
    </row>
    <row r="452" spans="1:6" s="24" customFormat="1" ht="30" customHeight="1" x14ac:dyDescent="0.2">
      <c r="A452" s="38"/>
      <c r="B452" s="38"/>
      <c r="C452" s="37" t="s">
        <v>446</v>
      </c>
      <c r="D452" s="25"/>
      <c r="E452" s="26" t="s">
        <v>174</v>
      </c>
      <c r="F452" s="19">
        <f>F453</f>
        <v>207.91003000000001</v>
      </c>
    </row>
    <row r="453" spans="1:6" s="24" customFormat="1" ht="42.75" customHeight="1" x14ac:dyDescent="0.2">
      <c r="A453" s="38"/>
      <c r="B453" s="38"/>
      <c r="C453" s="37" t="s">
        <v>447</v>
      </c>
      <c r="D453" s="25"/>
      <c r="E453" s="26" t="s">
        <v>175</v>
      </c>
      <c r="F453" s="19">
        <f>F454</f>
        <v>207.91003000000001</v>
      </c>
    </row>
    <row r="454" spans="1:6" s="24" customFormat="1" ht="55.5" customHeight="1" x14ac:dyDescent="0.2">
      <c r="A454" s="38"/>
      <c r="B454" s="38"/>
      <c r="C454" s="7"/>
      <c r="D454" s="25" t="s">
        <v>283</v>
      </c>
      <c r="E454" s="26" t="s">
        <v>284</v>
      </c>
      <c r="F454" s="19">
        <v>207.91003000000001</v>
      </c>
    </row>
    <row r="455" spans="1:6" s="30" customFormat="1" ht="15.75" customHeight="1" x14ac:dyDescent="0.2">
      <c r="A455" s="38"/>
      <c r="B455" s="38" t="s">
        <v>556</v>
      </c>
      <c r="C455" s="37"/>
      <c r="D455" s="38"/>
      <c r="E455" s="18" t="s">
        <v>557</v>
      </c>
      <c r="F455" s="19">
        <f>F456+F461</f>
        <v>6284.5</v>
      </c>
    </row>
    <row r="456" spans="1:6" s="30" customFormat="1" ht="28.5" customHeight="1" x14ac:dyDescent="0.2">
      <c r="A456" s="38"/>
      <c r="B456" s="38"/>
      <c r="C456" s="7" t="s">
        <v>219</v>
      </c>
      <c r="D456" s="6"/>
      <c r="E456" s="18" t="s">
        <v>0</v>
      </c>
      <c r="F456" s="19">
        <f>F457</f>
        <v>6272</v>
      </c>
    </row>
    <row r="457" spans="1:6" s="30" customFormat="1" ht="16.5" customHeight="1" x14ac:dyDescent="0.2">
      <c r="A457" s="38"/>
      <c r="B457" s="38"/>
      <c r="C457" s="7" t="s">
        <v>235</v>
      </c>
      <c r="D457" s="6"/>
      <c r="E457" s="18" t="s">
        <v>11</v>
      </c>
      <c r="F457" s="19">
        <f>F458</f>
        <v>6272</v>
      </c>
    </row>
    <row r="458" spans="1:6" s="30" customFormat="1" ht="41.25" customHeight="1" x14ac:dyDescent="0.2">
      <c r="A458" s="38"/>
      <c r="B458" s="38"/>
      <c r="C458" s="7" t="s">
        <v>236</v>
      </c>
      <c r="D458" s="6"/>
      <c r="E458" s="18" t="s">
        <v>12</v>
      </c>
      <c r="F458" s="19">
        <f>F459</f>
        <v>6272</v>
      </c>
    </row>
    <row r="459" spans="1:6" s="30" customFormat="1" ht="53.25" customHeight="1" x14ac:dyDescent="0.2">
      <c r="A459" s="38"/>
      <c r="B459" s="38"/>
      <c r="C459" s="7" t="s">
        <v>237</v>
      </c>
      <c r="D459" s="6"/>
      <c r="E459" s="26" t="s">
        <v>291</v>
      </c>
      <c r="F459" s="19">
        <f>F460</f>
        <v>6272</v>
      </c>
    </row>
    <row r="460" spans="1:6" s="30" customFormat="1" ht="30" customHeight="1" x14ac:dyDescent="0.2">
      <c r="A460" s="38"/>
      <c r="B460" s="38"/>
      <c r="C460" s="7"/>
      <c r="D460" s="25" t="s">
        <v>281</v>
      </c>
      <c r="E460" s="26" t="s">
        <v>282</v>
      </c>
      <c r="F460" s="19">
        <v>6272</v>
      </c>
    </row>
    <row r="461" spans="1:6" s="30" customFormat="1" ht="30" customHeight="1" x14ac:dyDescent="0.2">
      <c r="A461" s="38"/>
      <c r="B461" s="38"/>
      <c r="C461" s="7" t="s">
        <v>300</v>
      </c>
      <c r="D461" s="6"/>
      <c r="E461" s="18" t="s">
        <v>50</v>
      </c>
      <c r="F461" s="19">
        <f>F462</f>
        <v>12.5</v>
      </c>
    </row>
    <row r="462" spans="1:6" s="30" customFormat="1" ht="30" customHeight="1" x14ac:dyDescent="0.2">
      <c r="A462" s="38"/>
      <c r="B462" s="38"/>
      <c r="C462" s="7" t="s">
        <v>319</v>
      </c>
      <c r="D462" s="25"/>
      <c r="E462" s="26" t="s">
        <v>65</v>
      </c>
      <c r="F462" s="19">
        <f>F463</f>
        <v>12.5</v>
      </c>
    </row>
    <row r="463" spans="1:6" s="30" customFormat="1" ht="43.5" customHeight="1" x14ac:dyDescent="0.2">
      <c r="A463" s="38"/>
      <c r="B463" s="38"/>
      <c r="C463" s="7" t="s">
        <v>320</v>
      </c>
      <c r="D463" s="25"/>
      <c r="E463" s="26" t="s">
        <v>66</v>
      </c>
      <c r="F463" s="19">
        <f>F464</f>
        <v>12.5</v>
      </c>
    </row>
    <row r="464" spans="1:6" s="24" customFormat="1" ht="30" customHeight="1" x14ac:dyDescent="0.2">
      <c r="A464" s="38"/>
      <c r="B464" s="38"/>
      <c r="C464" s="7" t="s">
        <v>321</v>
      </c>
      <c r="D464" s="25"/>
      <c r="E464" s="26" t="s">
        <v>67</v>
      </c>
      <c r="F464" s="19">
        <f>F465</f>
        <v>12.5</v>
      </c>
    </row>
    <row r="465" spans="1:6" s="24" customFormat="1" ht="30" customHeight="1" x14ac:dyDescent="0.2">
      <c r="A465" s="38"/>
      <c r="B465" s="38"/>
      <c r="C465" s="7"/>
      <c r="D465" s="25" t="s">
        <v>281</v>
      </c>
      <c r="E465" s="26" t="s">
        <v>282</v>
      </c>
      <c r="F465" s="19">
        <v>12.5</v>
      </c>
    </row>
    <row r="466" spans="1:6" s="30" customFormat="1" ht="17.25" customHeight="1" x14ac:dyDescent="0.2">
      <c r="A466" s="38"/>
      <c r="B466" s="38" t="s">
        <v>558</v>
      </c>
      <c r="C466" s="37"/>
      <c r="D466" s="38"/>
      <c r="E466" s="18" t="s">
        <v>559</v>
      </c>
      <c r="F466" s="19">
        <f>F467</f>
        <v>3693.07519</v>
      </c>
    </row>
    <row r="467" spans="1:6" s="30" customFormat="1" ht="29.25" customHeight="1" x14ac:dyDescent="0.2">
      <c r="A467" s="38"/>
      <c r="B467" s="38"/>
      <c r="C467" s="7" t="s">
        <v>219</v>
      </c>
      <c r="D467" s="6"/>
      <c r="E467" s="18" t="s">
        <v>0</v>
      </c>
      <c r="F467" s="19">
        <f>F468</f>
        <v>3693.07519</v>
      </c>
    </row>
    <row r="468" spans="1:6" s="30" customFormat="1" ht="16.5" customHeight="1" x14ac:dyDescent="0.2">
      <c r="A468" s="38"/>
      <c r="B468" s="38"/>
      <c r="C468" s="7" t="s">
        <v>241</v>
      </c>
      <c r="D468" s="25"/>
      <c r="E468" s="26" t="s">
        <v>15</v>
      </c>
      <c r="F468" s="19">
        <f>F469</f>
        <v>3693.07519</v>
      </c>
    </row>
    <row r="469" spans="1:6" s="30" customFormat="1" ht="41.25" customHeight="1" x14ac:dyDescent="0.2">
      <c r="A469" s="38"/>
      <c r="B469" s="38"/>
      <c r="C469" s="7" t="s">
        <v>242</v>
      </c>
      <c r="D469" s="25"/>
      <c r="E469" s="26" t="s">
        <v>16</v>
      </c>
      <c r="F469" s="19">
        <f>F470+F472</f>
        <v>3693.07519</v>
      </c>
    </row>
    <row r="470" spans="1:6" s="30" customFormat="1" ht="15.75" customHeight="1" x14ac:dyDescent="0.2">
      <c r="A470" s="38"/>
      <c r="B470" s="38"/>
      <c r="C470" s="7" t="s">
        <v>243</v>
      </c>
      <c r="D470" s="25"/>
      <c r="E470" s="26" t="s">
        <v>17</v>
      </c>
      <c r="F470" s="19">
        <f>F471</f>
        <v>100.88796000000001</v>
      </c>
    </row>
    <row r="471" spans="1:6" s="30" customFormat="1" ht="28.5" customHeight="1" x14ac:dyDescent="0.2">
      <c r="A471" s="38"/>
      <c r="B471" s="38"/>
      <c r="C471" s="7"/>
      <c r="D471" s="25" t="s">
        <v>281</v>
      </c>
      <c r="E471" s="26" t="s">
        <v>282</v>
      </c>
      <c r="F471" s="19">
        <v>100.88796000000001</v>
      </c>
    </row>
    <row r="472" spans="1:6" s="90" customFormat="1" ht="16.5" customHeight="1" x14ac:dyDescent="0.2">
      <c r="A472" s="38"/>
      <c r="B472" s="38"/>
      <c r="C472" s="7" t="s">
        <v>244</v>
      </c>
      <c r="D472" s="6"/>
      <c r="E472" s="18" t="s">
        <v>18</v>
      </c>
      <c r="F472" s="19">
        <f>SUM(F473:F475)</f>
        <v>3592.18723</v>
      </c>
    </row>
    <row r="473" spans="1:6" s="24" customFormat="1" ht="28.5" customHeight="1" x14ac:dyDescent="0.2">
      <c r="A473" s="38"/>
      <c r="B473" s="38"/>
      <c r="C473" s="7"/>
      <c r="D473" s="25" t="s">
        <v>285</v>
      </c>
      <c r="E473" s="26" t="s">
        <v>286</v>
      </c>
      <c r="F473" s="19">
        <v>2491.6517899999999</v>
      </c>
    </row>
    <row r="474" spans="1:6" s="24" customFormat="1" ht="16.5" customHeight="1" x14ac:dyDescent="0.2">
      <c r="A474" s="38"/>
      <c r="B474" s="38"/>
      <c r="C474" s="7"/>
      <c r="D474" s="25" t="s">
        <v>287</v>
      </c>
      <c r="E474" s="26" t="s">
        <v>288</v>
      </c>
      <c r="F474" s="19">
        <v>21.352799999999998</v>
      </c>
    </row>
    <row r="475" spans="1:6" s="24" customFormat="1" ht="29.25" customHeight="1" x14ac:dyDescent="0.2">
      <c r="A475" s="38"/>
      <c r="B475" s="38"/>
      <c r="C475" s="7"/>
      <c r="D475" s="25" t="s">
        <v>281</v>
      </c>
      <c r="E475" s="26" t="s">
        <v>282</v>
      </c>
      <c r="F475" s="19">
        <v>1079.18264</v>
      </c>
    </row>
    <row r="476" spans="1:6" s="30" customFormat="1" ht="16.5" customHeight="1" x14ac:dyDescent="0.2">
      <c r="A476" s="38"/>
      <c r="B476" s="38" t="s">
        <v>560</v>
      </c>
      <c r="C476" s="37"/>
      <c r="D476" s="38"/>
      <c r="E476" s="18" t="s">
        <v>561</v>
      </c>
      <c r="F476" s="19">
        <f>F477+F499</f>
        <v>8761.6708900000012</v>
      </c>
    </row>
    <row r="477" spans="1:6" s="30" customFormat="1" ht="29.25" customHeight="1" x14ac:dyDescent="0.2">
      <c r="A477" s="38"/>
      <c r="B477" s="38"/>
      <c r="C477" s="7" t="s">
        <v>219</v>
      </c>
      <c r="D477" s="6"/>
      <c r="E477" s="18" t="s">
        <v>0</v>
      </c>
      <c r="F477" s="19">
        <f>F478+F483</f>
        <v>8623.1154100000003</v>
      </c>
    </row>
    <row r="478" spans="1:6" s="30" customFormat="1" ht="15.75" customHeight="1" x14ac:dyDescent="0.2">
      <c r="A478" s="38"/>
      <c r="B478" s="38"/>
      <c r="C478" s="7" t="s">
        <v>241</v>
      </c>
      <c r="D478" s="25"/>
      <c r="E478" s="26" t="s">
        <v>15</v>
      </c>
      <c r="F478" s="19">
        <f>F479</f>
        <v>55.099640000000001</v>
      </c>
    </row>
    <row r="479" spans="1:6" s="30" customFormat="1" ht="42" customHeight="1" x14ac:dyDescent="0.2">
      <c r="A479" s="38"/>
      <c r="B479" s="38"/>
      <c r="C479" s="7" t="s">
        <v>242</v>
      </c>
      <c r="D479" s="25"/>
      <c r="E479" s="26" t="s">
        <v>16</v>
      </c>
      <c r="F479" s="19">
        <f>F480</f>
        <v>55.099640000000001</v>
      </c>
    </row>
    <row r="480" spans="1:6" s="90" customFormat="1" ht="15.75" customHeight="1" x14ac:dyDescent="0.2">
      <c r="A480" s="38"/>
      <c r="B480" s="38"/>
      <c r="C480" s="7" t="s">
        <v>244</v>
      </c>
      <c r="D480" s="6"/>
      <c r="E480" s="18" t="s">
        <v>18</v>
      </c>
      <c r="F480" s="19">
        <f>SUM(F481:F482)</f>
        <v>55.099640000000001</v>
      </c>
    </row>
    <row r="481" spans="1:6" s="24" customFormat="1" ht="54.75" customHeight="1" x14ac:dyDescent="0.2">
      <c r="A481" s="38"/>
      <c r="B481" s="38"/>
      <c r="C481" s="7"/>
      <c r="D481" s="25" t="s">
        <v>283</v>
      </c>
      <c r="E481" s="26" t="s">
        <v>284</v>
      </c>
      <c r="F481" s="19">
        <v>50.099640000000001</v>
      </c>
    </row>
    <row r="482" spans="1:6" s="24" customFormat="1" ht="30.75" customHeight="1" x14ac:dyDescent="0.2">
      <c r="A482" s="38"/>
      <c r="B482" s="38"/>
      <c r="C482" s="7"/>
      <c r="D482" s="25" t="s">
        <v>285</v>
      </c>
      <c r="E482" s="26" t="s">
        <v>286</v>
      </c>
      <c r="F482" s="19">
        <v>5</v>
      </c>
    </row>
    <row r="483" spans="1:6" s="30" customFormat="1" ht="30.75" customHeight="1" x14ac:dyDescent="0.2">
      <c r="A483" s="38"/>
      <c r="B483" s="38"/>
      <c r="C483" s="7" t="s">
        <v>247</v>
      </c>
      <c r="D483" s="25"/>
      <c r="E483" s="26" t="s">
        <v>21</v>
      </c>
      <c r="F483" s="19">
        <f>F484</f>
        <v>8568.01577</v>
      </c>
    </row>
    <row r="484" spans="1:6" s="30" customFormat="1" ht="42.75" customHeight="1" x14ac:dyDescent="0.2">
      <c r="A484" s="38"/>
      <c r="B484" s="38"/>
      <c r="C484" s="7" t="s">
        <v>248</v>
      </c>
      <c r="D484" s="25"/>
      <c r="E484" s="26" t="s">
        <v>22</v>
      </c>
      <c r="F484" s="19">
        <f>F485+F489</f>
        <v>8568.01577</v>
      </c>
    </row>
    <row r="485" spans="1:6" s="30" customFormat="1" ht="30" customHeight="1" x14ac:dyDescent="0.2">
      <c r="A485" s="38"/>
      <c r="B485" s="38"/>
      <c r="C485" s="7" t="s">
        <v>249</v>
      </c>
      <c r="D485" s="25"/>
      <c r="E485" s="26" t="s">
        <v>23</v>
      </c>
      <c r="F485" s="19">
        <f>SUM(F486:F488)</f>
        <v>4168.0640999999996</v>
      </c>
    </row>
    <row r="486" spans="1:6" s="30" customFormat="1" ht="54.75" customHeight="1" x14ac:dyDescent="0.2">
      <c r="A486" s="38"/>
      <c r="B486" s="38"/>
      <c r="C486" s="7"/>
      <c r="D486" s="25" t="s">
        <v>283</v>
      </c>
      <c r="E486" s="26" t="s">
        <v>284</v>
      </c>
      <c r="F486" s="19">
        <v>3602.9189999999999</v>
      </c>
    </row>
    <row r="487" spans="1:6" s="87" customFormat="1" ht="27.75" customHeight="1" x14ac:dyDescent="0.2">
      <c r="A487" s="38"/>
      <c r="B487" s="38"/>
      <c r="C487" s="7"/>
      <c r="D487" s="25" t="s">
        <v>285</v>
      </c>
      <c r="E487" s="26" t="s">
        <v>286</v>
      </c>
      <c r="F487" s="19">
        <v>556.64509999999996</v>
      </c>
    </row>
    <row r="488" spans="1:6" s="30" customFormat="1" ht="15.75" customHeight="1" x14ac:dyDescent="0.2">
      <c r="A488" s="38"/>
      <c r="B488" s="38"/>
      <c r="C488" s="7"/>
      <c r="D488" s="25" t="s">
        <v>293</v>
      </c>
      <c r="E488" s="26" t="s">
        <v>294</v>
      </c>
      <c r="F488" s="19">
        <v>8.5</v>
      </c>
    </row>
    <row r="489" spans="1:6" s="30" customFormat="1" ht="27.75" customHeight="1" x14ac:dyDescent="0.2">
      <c r="A489" s="38"/>
      <c r="B489" s="38"/>
      <c r="C489" s="7" t="s">
        <v>251</v>
      </c>
      <c r="D489" s="25"/>
      <c r="E489" s="26" t="s">
        <v>24</v>
      </c>
      <c r="F489" s="19">
        <f>F490+F492+F494+F496</f>
        <v>4399.9516700000004</v>
      </c>
    </row>
    <row r="490" spans="1:6" s="30" customFormat="1" ht="42.75" customHeight="1" x14ac:dyDescent="0.2">
      <c r="A490" s="38"/>
      <c r="B490" s="38"/>
      <c r="C490" s="7" t="s">
        <v>255</v>
      </c>
      <c r="D490" s="25"/>
      <c r="E490" s="26" t="s">
        <v>14</v>
      </c>
      <c r="F490" s="19">
        <f>F491</f>
        <v>56</v>
      </c>
    </row>
    <row r="491" spans="1:6" s="30" customFormat="1" ht="30" customHeight="1" x14ac:dyDescent="0.2">
      <c r="A491" s="38"/>
      <c r="B491" s="38"/>
      <c r="C491" s="7"/>
      <c r="D491" s="25" t="s">
        <v>281</v>
      </c>
      <c r="E491" s="26" t="s">
        <v>282</v>
      </c>
      <c r="F491" s="19">
        <v>56</v>
      </c>
    </row>
    <row r="492" spans="1:6" s="33" customFormat="1" ht="30" customHeight="1" x14ac:dyDescent="0.2">
      <c r="A492" s="38"/>
      <c r="B492" s="38"/>
      <c r="C492" s="7" t="s">
        <v>252</v>
      </c>
      <c r="D492" s="25"/>
      <c r="E492" s="26" t="s">
        <v>25</v>
      </c>
      <c r="F492" s="19">
        <f>F493</f>
        <v>1817.6666700000001</v>
      </c>
    </row>
    <row r="493" spans="1:6" s="33" customFormat="1" ht="30" customHeight="1" x14ac:dyDescent="0.2">
      <c r="A493" s="38"/>
      <c r="B493" s="38"/>
      <c r="C493" s="7"/>
      <c r="D493" s="25" t="s">
        <v>285</v>
      </c>
      <c r="E493" s="26" t="s">
        <v>286</v>
      </c>
      <c r="F493" s="19">
        <v>1817.6666700000001</v>
      </c>
    </row>
    <row r="494" spans="1:6" s="30" customFormat="1" ht="30" customHeight="1" x14ac:dyDescent="0.2">
      <c r="A494" s="38"/>
      <c r="B494" s="38"/>
      <c r="C494" s="7" t="s">
        <v>253</v>
      </c>
      <c r="D494" s="6"/>
      <c r="E494" s="26" t="s">
        <v>26</v>
      </c>
      <c r="F494" s="19">
        <f>F495</f>
        <v>2289</v>
      </c>
    </row>
    <row r="495" spans="1:6" s="30" customFormat="1" ht="28.5" customHeight="1" x14ac:dyDescent="0.2">
      <c r="A495" s="38"/>
      <c r="B495" s="38"/>
      <c r="C495" s="7"/>
      <c r="D495" s="25" t="s">
        <v>281</v>
      </c>
      <c r="E495" s="26" t="s">
        <v>282</v>
      </c>
      <c r="F495" s="19">
        <v>2289</v>
      </c>
    </row>
    <row r="496" spans="1:6" s="30" customFormat="1" ht="16.5" customHeight="1" x14ac:dyDescent="0.2">
      <c r="A496" s="38"/>
      <c r="B496" s="38"/>
      <c r="C496" s="7" t="s">
        <v>254</v>
      </c>
      <c r="D496" s="25"/>
      <c r="E496" s="26" t="s">
        <v>27</v>
      </c>
      <c r="F496" s="19">
        <f>SUM(F497:F498)</f>
        <v>237.285</v>
      </c>
    </row>
    <row r="497" spans="1:6" s="30" customFormat="1" ht="29.25" customHeight="1" x14ac:dyDescent="0.2">
      <c r="A497" s="38"/>
      <c r="B497" s="38"/>
      <c r="C497" s="7"/>
      <c r="D497" s="25" t="s">
        <v>285</v>
      </c>
      <c r="E497" s="26" t="s">
        <v>286</v>
      </c>
      <c r="F497" s="19">
        <v>52.534999999999997</v>
      </c>
    </row>
    <row r="498" spans="1:6" s="30" customFormat="1" ht="30" customHeight="1" x14ac:dyDescent="0.2">
      <c r="A498" s="38"/>
      <c r="B498" s="38"/>
      <c r="C498" s="7"/>
      <c r="D498" s="25" t="s">
        <v>281</v>
      </c>
      <c r="E498" s="26" t="s">
        <v>282</v>
      </c>
      <c r="F498" s="19">
        <v>184.75</v>
      </c>
    </row>
    <row r="499" spans="1:6" s="30" customFormat="1" ht="30" customHeight="1" x14ac:dyDescent="0.2">
      <c r="A499" s="38"/>
      <c r="B499" s="38"/>
      <c r="C499" s="37" t="s">
        <v>468</v>
      </c>
      <c r="D499" s="38"/>
      <c r="E499" s="18" t="s">
        <v>195</v>
      </c>
      <c r="F499" s="19">
        <f>F500</f>
        <v>138.55547999999999</v>
      </c>
    </row>
    <row r="500" spans="1:6" s="30" customFormat="1" ht="28.5" customHeight="1" x14ac:dyDescent="0.2">
      <c r="A500" s="38"/>
      <c r="B500" s="38"/>
      <c r="C500" s="7" t="s">
        <v>478</v>
      </c>
      <c r="D500" s="25"/>
      <c r="E500" s="26" t="s">
        <v>203</v>
      </c>
      <c r="F500" s="19">
        <f>F501</f>
        <v>138.55547999999999</v>
      </c>
    </row>
    <row r="501" spans="1:6" s="30" customFormat="1" ht="15" customHeight="1" x14ac:dyDescent="0.2">
      <c r="A501" s="38"/>
      <c r="B501" s="38"/>
      <c r="C501" s="74" t="s">
        <v>481</v>
      </c>
      <c r="D501" s="25"/>
      <c r="E501" s="26" t="s">
        <v>206</v>
      </c>
      <c r="F501" s="19">
        <f>F502</f>
        <v>138.55547999999999</v>
      </c>
    </row>
    <row r="502" spans="1:6" s="30" customFormat="1" ht="30" customHeight="1" x14ac:dyDescent="0.2">
      <c r="A502" s="38"/>
      <c r="B502" s="38"/>
      <c r="C502" s="74"/>
      <c r="D502" s="25" t="s">
        <v>285</v>
      </c>
      <c r="E502" s="26" t="s">
        <v>286</v>
      </c>
      <c r="F502" s="19">
        <v>138.55547999999999</v>
      </c>
    </row>
    <row r="503" spans="1:6" s="30" customFormat="1" ht="17.25" customHeight="1" x14ac:dyDescent="0.2">
      <c r="A503" s="38"/>
      <c r="B503" s="38" t="s">
        <v>529</v>
      </c>
      <c r="C503" s="37"/>
      <c r="D503" s="38"/>
      <c r="E503" s="18" t="s">
        <v>530</v>
      </c>
      <c r="F503" s="19">
        <f>F504+F515</f>
        <v>6852.56502</v>
      </c>
    </row>
    <row r="504" spans="1:6" s="30" customFormat="1" ht="17.25" customHeight="1" x14ac:dyDescent="0.2">
      <c r="A504" s="38"/>
      <c r="B504" s="38" t="s">
        <v>533</v>
      </c>
      <c r="C504" s="37"/>
      <c r="D504" s="38"/>
      <c r="E504" s="18" t="s">
        <v>534</v>
      </c>
      <c r="F504" s="19">
        <f>F505</f>
        <v>5162.9423399999996</v>
      </c>
    </row>
    <row r="505" spans="1:6" s="30" customFormat="1" ht="30" customHeight="1" x14ac:dyDescent="0.2">
      <c r="A505" s="38"/>
      <c r="B505" s="38"/>
      <c r="C505" s="7" t="s">
        <v>262</v>
      </c>
      <c r="D505" s="25"/>
      <c r="E505" s="26" t="s">
        <v>33</v>
      </c>
      <c r="F505" s="19">
        <f>F506+F511</f>
        <v>5162.9423399999996</v>
      </c>
    </row>
    <row r="506" spans="1:6" s="30" customFormat="1" ht="42" customHeight="1" x14ac:dyDescent="0.2">
      <c r="A506" s="38"/>
      <c r="B506" s="38"/>
      <c r="C506" s="7" t="s">
        <v>263</v>
      </c>
      <c r="D506" s="25"/>
      <c r="E506" s="26" t="s">
        <v>34</v>
      </c>
      <c r="F506" s="19">
        <f>F507</f>
        <v>1702.4</v>
      </c>
    </row>
    <row r="507" spans="1:6" s="30" customFormat="1" ht="54.75" customHeight="1" x14ac:dyDescent="0.2">
      <c r="A507" s="38"/>
      <c r="B507" s="38"/>
      <c r="C507" s="7" t="s">
        <v>269</v>
      </c>
      <c r="D507" s="25"/>
      <c r="E507" s="26" t="s">
        <v>40</v>
      </c>
      <c r="F507" s="19">
        <f>F508</f>
        <v>1702.4</v>
      </c>
    </row>
    <row r="508" spans="1:6" s="90" customFormat="1" ht="66.75" customHeight="1" x14ac:dyDescent="0.2">
      <c r="A508" s="38"/>
      <c r="B508" s="38"/>
      <c r="C508" s="37" t="s">
        <v>270</v>
      </c>
      <c r="D508" s="38"/>
      <c r="E508" s="18" t="s">
        <v>41</v>
      </c>
      <c r="F508" s="19">
        <f>SUM(F509:F510)</f>
        <v>1702.4</v>
      </c>
    </row>
    <row r="509" spans="1:6" s="24" customFormat="1" ht="17.25" customHeight="1" x14ac:dyDescent="0.2">
      <c r="A509" s="38"/>
      <c r="B509" s="38"/>
      <c r="C509" s="37"/>
      <c r="D509" s="25" t="s">
        <v>287</v>
      </c>
      <c r="E509" s="26" t="s">
        <v>288</v>
      </c>
      <c r="F509" s="19">
        <v>1165.4000000000001</v>
      </c>
    </row>
    <row r="510" spans="1:6" s="24" customFormat="1" ht="29.25" customHeight="1" x14ac:dyDescent="0.2">
      <c r="A510" s="38"/>
      <c r="B510" s="38"/>
      <c r="C510" s="37"/>
      <c r="D510" s="25" t="s">
        <v>281</v>
      </c>
      <c r="E510" s="26" t="s">
        <v>282</v>
      </c>
      <c r="F510" s="19">
        <v>537</v>
      </c>
    </row>
    <row r="511" spans="1:6" s="30" customFormat="1" ht="15.75" customHeight="1" x14ac:dyDescent="0.2">
      <c r="A511" s="38"/>
      <c r="B511" s="38"/>
      <c r="C511" s="7" t="s">
        <v>271</v>
      </c>
      <c r="D511" s="25"/>
      <c r="E511" s="26" t="s">
        <v>42</v>
      </c>
      <c r="F511" s="19">
        <f>F512</f>
        <v>3460.54234</v>
      </c>
    </row>
    <row r="512" spans="1:6" s="30" customFormat="1" ht="28.5" customHeight="1" x14ac:dyDescent="0.2">
      <c r="A512" s="38"/>
      <c r="B512" s="38"/>
      <c r="C512" s="7" t="s">
        <v>274</v>
      </c>
      <c r="D512" s="25"/>
      <c r="E512" s="26" t="s">
        <v>45</v>
      </c>
      <c r="F512" s="19">
        <f>F513</f>
        <v>3460.54234</v>
      </c>
    </row>
    <row r="513" spans="1:6" s="90" customFormat="1" ht="28.5" customHeight="1" x14ac:dyDescent="0.2">
      <c r="A513" s="38"/>
      <c r="B513" s="38"/>
      <c r="C513" s="37" t="s">
        <v>275</v>
      </c>
      <c r="D513" s="38"/>
      <c r="E513" s="18" t="s">
        <v>5</v>
      </c>
      <c r="F513" s="19">
        <f>F514</f>
        <v>3460.54234</v>
      </c>
    </row>
    <row r="514" spans="1:6" s="24" customFormat="1" ht="28.5" customHeight="1" x14ac:dyDescent="0.2">
      <c r="A514" s="38"/>
      <c r="B514" s="38"/>
      <c r="C514" s="37"/>
      <c r="D514" s="25" t="s">
        <v>281</v>
      </c>
      <c r="E514" s="26" t="s">
        <v>282</v>
      </c>
      <c r="F514" s="19">
        <v>3460.54234</v>
      </c>
    </row>
    <row r="515" spans="1:6" s="30" customFormat="1" ht="17.25" customHeight="1" x14ac:dyDescent="0.2">
      <c r="A515" s="38"/>
      <c r="B515" s="38" t="s">
        <v>536</v>
      </c>
      <c r="C515" s="37"/>
      <c r="D515" s="38"/>
      <c r="E515" s="18" t="s">
        <v>537</v>
      </c>
      <c r="F515" s="19">
        <f>F516</f>
        <v>1689.6226799999999</v>
      </c>
    </row>
    <row r="516" spans="1:6" s="30" customFormat="1" ht="28.5" customHeight="1" x14ac:dyDescent="0.2">
      <c r="A516" s="38"/>
      <c r="B516" s="38"/>
      <c r="C516" s="7" t="s">
        <v>219</v>
      </c>
      <c r="D516" s="6"/>
      <c r="E516" s="18" t="s">
        <v>0</v>
      </c>
      <c r="F516" s="19">
        <f>F517</f>
        <v>1689.6226799999999</v>
      </c>
    </row>
    <row r="517" spans="1:6" s="30" customFormat="1" ht="16.5" customHeight="1" x14ac:dyDescent="0.2">
      <c r="A517" s="38"/>
      <c r="B517" s="38"/>
      <c r="C517" s="7" t="s">
        <v>220</v>
      </c>
      <c r="D517" s="6"/>
      <c r="E517" s="18" t="s">
        <v>1</v>
      </c>
      <c r="F517" s="19">
        <f>F518</f>
        <v>1689.6226799999999</v>
      </c>
    </row>
    <row r="518" spans="1:6" s="30" customFormat="1" ht="27.75" customHeight="1" x14ac:dyDescent="0.2">
      <c r="A518" s="38"/>
      <c r="B518" s="38"/>
      <c r="C518" s="7" t="s">
        <v>221</v>
      </c>
      <c r="D518" s="6"/>
      <c r="E518" s="18" t="s">
        <v>2</v>
      </c>
      <c r="F518" s="19">
        <f>F519</f>
        <v>1689.6226799999999</v>
      </c>
    </row>
    <row r="519" spans="1:6" s="90" customFormat="1" ht="27.75" customHeight="1" x14ac:dyDescent="0.2">
      <c r="A519" s="38"/>
      <c r="B519" s="38"/>
      <c r="C519" s="7" t="s">
        <v>225</v>
      </c>
      <c r="D519" s="6"/>
      <c r="E519" s="18" t="s">
        <v>5</v>
      </c>
      <c r="F519" s="19">
        <f>SUM(F520:F520)</f>
        <v>1689.6226799999999</v>
      </c>
    </row>
    <row r="520" spans="1:6" s="24" customFormat="1" ht="27.75" customHeight="1" x14ac:dyDescent="0.2">
      <c r="A520" s="38"/>
      <c r="B520" s="38"/>
      <c r="C520" s="37"/>
      <c r="D520" s="25" t="s">
        <v>281</v>
      </c>
      <c r="E520" s="26" t="s">
        <v>282</v>
      </c>
      <c r="F520" s="19">
        <v>1689.6226799999999</v>
      </c>
    </row>
    <row r="521" spans="1:6" s="24" customFormat="1" ht="15.75" customHeight="1" x14ac:dyDescent="0.2">
      <c r="A521" s="38"/>
      <c r="B521" s="38" t="s">
        <v>538</v>
      </c>
      <c r="C521" s="37"/>
      <c r="D521" s="25"/>
      <c r="E521" s="26" t="s">
        <v>539</v>
      </c>
      <c r="F521" s="19">
        <f t="shared" ref="F521:F526" si="2">F522</f>
        <v>352.94240000000002</v>
      </c>
    </row>
    <row r="522" spans="1:6" s="24" customFormat="1" ht="15.75" customHeight="1" x14ac:dyDescent="0.2">
      <c r="A522" s="38"/>
      <c r="B522" s="38" t="s">
        <v>562</v>
      </c>
      <c r="C522" s="37"/>
      <c r="D522" s="25"/>
      <c r="E522" s="26" t="s">
        <v>563</v>
      </c>
      <c r="F522" s="19">
        <f t="shared" si="2"/>
        <v>352.94240000000002</v>
      </c>
    </row>
    <row r="523" spans="1:6" s="24" customFormat="1" ht="28.5" customHeight="1" x14ac:dyDescent="0.2">
      <c r="A523" s="38"/>
      <c r="B523" s="38"/>
      <c r="C523" s="37" t="s">
        <v>325</v>
      </c>
      <c r="D523" s="25"/>
      <c r="E523" s="18" t="s">
        <v>70</v>
      </c>
      <c r="F523" s="19">
        <f t="shared" si="2"/>
        <v>352.94240000000002</v>
      </c>
    </row>
    <row r="524" spans="1:6" s="24" customFormat="1" ht="30.75" customHeight="1" x14ac:dyDescent="0.2">
      <c r="A524" s="38"/>
      <c r="B524" s="38"/>
      <c r="C524" s="37" t="s">
        <v>326</v>
      </c>
      <c r="D524" s="25"/>
      <c r="E524" s="18" t="s">
        <v>71</v>
      </c>
      <c r="F524" s="19">
        <f t="shared" si="2"/>
        <v>352.94240000000002</v>
      </c>
    </row>
    <row r="525" spans="1:6" s="24" customFormat="1" ht="30" customHeight="1" x14ac:dyDescent="0.2">
      <c r="A525" s="38"/>
      <c r="B525" s="38"/>
      <c r="C525" s="37" t="s">
        <v>327</v>
      </c>
      <c r="D525" s="25"/>
      <c r="E525" s="18" t="s">
        <v>72</v>
      </c>
      <c r="F525" s="19">
        <f t="shared" si="2"/>
        <v>352.94240000000002</v>
      </c>
    </row>
    <row r="526" spans="1:6" s="24" customFormat="1" ht="29.25" customHeight="1" x14ac:dyDescent="0.2">
      <c r="A526" s="38"/>
      <c r="B526" s="38"/>
      <c r="C526" s="37" t="s">
        <v>332</v>
      </c>
      <c r="D526" s="25"/>
      <c r="E526" s="26" t="s">
        <v>75</v>
      </c>
      <c r="F526" s="19">
        <f t="shared" si="2"/>
        <v>352.94240000000002</v>
      </c>
    </row>
    <row r="527" spans="1:6" s="24" customFormat="1" ht="28.5" customHeight="1" x14ac:dyDescent="0.2">
      <c r="A527" s="38"/>
      <c r="B527" s="38"/>
      <c r="C527" s="37"/>
      <c r="D527" s="25" t="s">
        <v>281</v>
      </c>
      <c r="E527" s="26" t="s">
        <v>282</v>
      </c>
      <c r="F527" s="19">
        <v>352.94240000000002</v>
      </c>
    </row>
    <row r="528" spans="1:6" s="30" customFormat="1" ht="15.75" customHeight="1" x14ac:dyDescent="0.2">
      <c r="A528" s="49">
        <v>909</v>
      </c>
      <c r="B528" s="49"/>
      <c r="C528" s="49"/>
      <c r="D528" s="49"/>
      <c r="E528" s="86" t="s">
        <v>564</v>
      </c>
      <c r="F528" s="16">
        <f>F529</f>
        <v>2393</v>
      </c>
    </row>
    <row r="529" spans="1:6" s="30" customFormat="1" ht="15.75" customHeight="1" x14ac:dyDescent="0.2">
      <c r="A529" s="38"/>
      <c r="B529" s="38" t="s">
        <v>491</v>
      </c>
      <c r="C529" s="37"/>
      <c r="D529" s="38"/>
      <c r="E529" s="18" t="s">
        <v>492</v>
      </c>
      <c r="F529" s="19">
        <f>F530+F543</f>
        <v>2393</v>
      </c>
    </row>
    <row r="530" spans="1:6" s="30" customFormat="1" ht="28.5" customHeight="1" x14ac:dyDescent="0.2">
      <c r="A530" s="38"/>
      <c r="B530" s="38" t="s">
        <v>565</v>
      </c>
      <c r="C530" s="37"/>
      <c r="D530" s="38"/>
      <c r="E530" s="18" t="s">
        <v>566</v>
      </c>
      <c r="F530" s="19">
        <f>F531+F536</f>
        <v>2375</v>
      </c>
    </row>
    <row r="531" spans="1:6" s="30" customFormat="1" ht="29.25" customHeight="1" x14ac:dyDescent="0.2">
      <c r="A531" s="38"/>
      <c r="B531" s="38"/>
      <c r="C531" s="37" t="s">
        <v>435</v>
      </c>
      <c r="D531" s="38"/>
      <c r="E531" s="18" t="s">
        <v>165</v>
      </c>
      <c r="F531" s="19">
        <f>F532</f>
        <v>10</v>
      </c>
    </row>
    <row r="532" spans="1:6" s="30" customFormat="1" ht="28.5" customHeight="1" x14ac:dyDescent="0.2">
      <c r="A532" s="38"/>
      <c r="B532" s="38"/>
      <c r="C532" s="37" t="s">
        <v>439</v>
      </c>
      <c r="D532" s="38"/>
      <c r="E532" s="18" t="s">
        <v>169</v>
      </c>
      <c r="F532" s="19">
        <f>F533</f>
        <v>10</v>
      </c>
    </row>
    <row r="533" spans="1:6" s="30" customFormat="1" ht="42" customHeight="1" x14ac:dyDescent="0.2">
      <c r="A533" s="38"/>
      <c r="B533" s="38"/>
      <c r="C533" s="37" t="s">
        <v>440</v>
      </c>
      <c r="D533" s="38"/>
      <c r="E533" s="18" t="s">
        <v>170</v>
      </c>
      <c r="F533" s="19">
        <f>F534</f>
        <v>10</v>
      </c>
    </row>
    <row r="534" spans="1:6" s="24" customFormat="1" ht="29.25" customHeight="1" x14ac:dyDescent="0.2">
      <c r="A534" s="38"/>
      <c r="B534" s="38"/>
      <c r="C534" s="37" t="s">
        <v>441</v>
      </c>
      <c r="D534" s="38"/>
      <c r="E534" s="18" t="s">
        <v>442</v>
      </c>
      <c r="F534" s="19">
        <f>F535</f>
        <v>10</v>
      </c>
    </row>
    <row r="535" spans="1:6" s="24" customFormat="1" ht="29.25" customHeight="1" x14ac:dyDescent="0.2">
      <c r="A535" s="38"/>
      <c r="B535" s="38"/>
      <c r="C535" s="37"/>
      <c r="D535" s="38">
        <v>200</v>
      </c>
      <c r="E535" s="26" t="s">
        <v>286</v>
      </c>
      <c r="F535" s="19">
        <v>10</v>
      </c>
    </row>
    <row r="536" spans="1:6" s="30" customFormat="1" ht="29.25" customHeight="1" x14ac:dyDescent="0.2">
      <c r="A536" s="38"/>
      <c r="B536" s="38"/>
      <c r="C536" s="37" t="s">
        <v>468</v>
      </c>
      <c r="D536" s="38"/>
      <c r="E536" s="18" t="s">
        <v>195</v>
      </c>
      <c r="F536" s="19">
        <f>F537</f>
        <v>2365</v>
      </c>
    </row>
    <row r="537" spans="1:6" s="30" customFormat="1" ht="28.5" customHeight="1" x14ac:dyDescent="0.2">
      <c r="A537" s="38"/>
      <c r="B537" s="38"/>
      <c r="C537" s="37" t="s">
        <v>469</v>
      </c>
      <c r="D537" s="25"/>
      <c r="E537" s="26" t="s">
        <v>196</v>
      </c>
      <c r="F537" s="19">
        <f>F538+F541</f>
        <v>2365</v>
      </c>
    </row>
    <row r="538" spans="1:6" s="24" customFormat="1" ht="15.75" customHeight="1" x14ac:dyDescent="0.2">
      <c r="A538" s="38"/>
      <c r="B538" s="38"/>
      <c r="C538" s="7" t="s">
        <v>471</v>
      </c>
      <c r="D538" s="37"/>
      <c r="E538" s="18" t="s">
        <v>198</v>
      </c>
      <c r="F538" s="19">
        <f>SUM(F539:F540)</f>
        <v>1308</v>
      </c>
    </row>
    <row r="539" spans="1:6" s="24" customFormat="1" ht="54.75" customHeight="1" x14ac:dyDescent="0.2">
      <c r="A539" s="38"/>
      <c r="B539" s="38"/>
      <c r="C539" s="7"/>
      <c r="D539" s="25" t="s">
        <v>283</v>
      </c>
      <c r="E539" s="26" t="s">
        <v>284</v>
      </c>
      <c r="F539" s="19">
        <v>1234.6253200000001</v>
      </c>
    </row>
    <row r="540" spans="1:6" s="24" customFormat="1" ht="28.5" customHeight="1" x14ac:dyDescent="0.2">
      <c r="A540" s="38"/>
      <c r="B540" s="38"/>
      <c r="C540" s="7"/>
      <c r="D540" s="25" t="s">
        <v>285</v>
      </c>
      <c r="E540" s="26" t="s">
        <v>286</v>
      </c>
      <c r="F540" s="19">
        <v>73.374679999999998</v>
      </c>
    </row>
    <row r="541" spans="1:6" s="24" customFormat="1" ht="16.5" customHeight="1" x14ac:dyDescent="0.2">
      <c r="A541" s="38"/>
      <c r="B541" s="38"/>
      <c r="C541" s="7" t="s">
        <v>473</v>
      </c>
      <c r="D541" s="25"/>
      <c r="E541" s="26" t="s">
        <v>200</v>
      </c>
      <c r="F541" s="19">
        <f>F542</f>
        <v>1057</v>
      </c>
    </row>
    <row r="542" spans="1:6" s="24" customFormat="1" ht="55.5" customHeight="1" x14ac:dyDescent="0.2">
      <c r="A542" s="38"/>
      <c r="B542" s="38"/>
      <c r="C542" s="7"/>
      <c r="D542" s="25" t="s">
        <v>283</v>
      </c>
      <c r="E542" s="26" t="s">
        <v>284</v>
      </c>
      <c r="F542" s="19">
        <v>1057</v>
      </c>
    </row>
    <row r="543" spans="1:6" s="30" customFormat="1" ht="16.5" customHeight="1" collapsed="1" x14ac:dyDescent="0.2">
      <c r="A543" s="38"/>
      <c r="B543" s="38" t="s">
        <v>497</v>
      </c>
      <c r="C543" s="37"/>
      <c r="D543" s="38"/>
      <c r="E543" s="18" t="s">
        <v>498</v>
      </c>
      <c r="F543" s="19">
        <f>F544</f>
        <v>18</v>
      </c>
    </row>
    <row r="544" spans="1:6" s="30" customFormat="1" ht="29.25" customHeight="1" x14ac:dyDescent="0.2">
      <c r="A544" s="38"/>
      <c r="B544" s="38"/>
      <c r="C544" s="37" t="s">
        <v>435</v>
      </c>
      <c r="D544" s="38"/>
      <c r="E544" s="18" t="s">
        <v>165</v>
      </c>
      <c r="F544" s="19">
        <f>F545</f>
        <v>18</v>
      </c>
    </row>
    <row r="545" spans="1:6" s="30" customFormat="1" ht="42" customHeight="1" x14ac:dyDescent="0.2">
      <c r="A545" s="38"/>
      <c r="B545" s="38"/>
      <c r="C545" s="37" t="s">
        <v>436</v>
      </c>
      <c r="D545" s="38"/>
      <c r="E545" s="18" t="s">
        <v>166</v>
      </c>
      <c r="F545" s="19">
        <f>F546</f>
        <v>18</v>
      </c>
    </row>
    <row r="546" spans="1:6" s="30" customFormat="1" ht="54.75" customHeight="1" x14ac:dyDescent="0.2">
      <c r="A546" s="38"/>
      <c r="B546" s="38"/>
      <c r="C546" s="37" t="s">
        <v>437</v>
      </c>
      <c r="D546" s="38"/>
      <c r="E546" s="18" t="s">
        <v>167</v>
      </c>
      <c r="F546" s="19">
        <f>F547</f>
        <v>18</v>
      </c>
    </row>
    <row r="547" spans="1:6" s="24" customFormat="1" ht="28.5" customHeight="1" x14ac:dyDescent="0.2">
      <c r="A547" s="38"/>
      <c r="B547" s="38"/>
      <c r="C547" s="37" t="s">
        <v>438</v>
      </c>
      <c r="D547" s="38"/>
      <c r="E547" s="18" t="s">
        <v>168</v>
      </c>
      <c r="F547" s="19">
        <f>F548</f>
        <v>18</v>
      </c>
    </row>
    <row r="548" spans="1:6" s="24" customFormat="1" ht="28.5" customHeight="1" x14ac:dyDescent="0.2">
      <c r="A548" s="38"/>
      <c r="B548" s="38"/>
      <c r="C548" s="37"/>
      <c r="D548" s="25" t="s">
        <v>285</v>
      </c>
      <c r="E548" s="26" t="s">
        <v>286</v>
      </c>
      <c r="F548" s="19">
        <v>18</v>
      </c>
    </row>
    <row r="549" spans="1:6" s="30" customFormat="1" ht="15" customHeight="1" x14ac:dyDescent="0.2">
      <c r="A549" s="49">
        <v>910</v>
      </c>
      <c r="B549" s="49"/>
      <c r="C549" s="49"/>
      <c r="D549" s="49"/>
      <c r="E549" s="86" t="s">
        <v>567</v>
      </c>
      <c r="F549" s="16">
        <f>F550+F565</f>
        <v>21592.629500000003</v>
      </c>
    </row>
    <row r="550" spans="1:6" s="30" customFormat="1" ht="15" customHeight="1" x14ac:dyDescent="0.2">
      <c r="A550" s="38"/>
      <c r="B550" s="38" t="s">
        <v>491</v>
      </c>
      <c r="C550" s="37"/>
      <c r="D550" s="38"/>
      <c r="E550" s="18" t="s">
        <v>492</v>
      </c>
      <c r="F550" s="19">
        <f>F551+F558</f>
        <v>15577.794180000001</v>
      </c>
    </row>
    <row r="551" spans="1:6" s="30" customFormat="1" ht="27.75" customHeight="1" x14ac:dyDescent="0.2">
      <c r="A551" s="38"/>
      <c r="B551" s="38" t="s">
        <v>565</v>
      </c>
      <c r="C551" s="37"/>
      <c r="D551" s="38"/>
      <c r="E551" s="18" t="s">
        <v>566</v>
      </c>
      <c r="F551" s="19">
        <f>F552</f>
        <v>8244.8366700000006</v>
      </c>
    </row>
    <row r="552" spans="1:6" s="30" customFormat="1" ht="42" customHeight="1" x14ac:dyDescent="0.2">
      <c r="A552" s="38"/>
      <c r="B552" s="38"/>
      <c r="C552" s="37" t="s">
        <v>444</v>
      </c>
      <c r="D552" s="25"/>
      <c r="E552" s="26" t="s">
        <v>172</v>
      </c>
      <c r="F552" s="19">
        <f>F553</f>
        <v>8244.8366700000006</v>
      </c>
    </row>
    <row r="553" spans="1:6" s="30" customFormat="1" ht="29.25" customHeight="1" x14ac:dyDescent="0.2">
      <c r="A553" s="38"/>
      <c r="B553" s="38"/>
      <c r="C553" s="37" t="s">
        <v>450</v>
      </c>
      <c r="D553" s="38"/>
      <c r="E553" s="26" t="s">
        <v>177</v>
      </c>
      <c r="F553" s="19">
        <f>F554</f>
        <v>8244.8366700000006</v>
      </c>
    </row>
    <row r="554" spans="1:6" s="30" customFormat="1" ht="30" customHeight="1" x14ac:dyDescent="0.2">
      <c r="A554" s="38"/>
      <c r="B554" s="38"/>
      <c r="C554" s="37" t="s">
        <v>451</v>
      </c>
      <c r="D554" s="38"/>
      <c r="E554" s="26" t="s">
        <v>178</v>
      </c>
      <c r="F554" s="19">
        <f>F555</f>
        <v>8244.8366700000006</v>
      </c>
    </row>
    <row r="555" spans="1:6" s="30" customFormat="1" ht="30" customHeight="1" x14ac:dyDescent="0.2">
      <c r="A555" s="38"/>
      <c r="B555" s="38"/>
      <c r="C555" s="37" t="s">
        <v>452</v>
      </c>
      <c r="D555" s="38"/>
      <c r="E555" s="26" t="s">
        <v>179</v>
      </c>
      <c r="F555" s="19">
        <f>SUM(F556:F557)</f>
        <v>8244.8366700000006</v>
      </c>
    </row>
    <row r="556" spans="1:6" s="30" customFormat="1" ht="54" customHeight="1" x14ac:dyDescent="0.2">
      <c r="A556" s="38"/>
      <c r="B556" s="38"/>
      <c r="C556" s="37"/>
      <c r="D556" s="25" t="s">
        <v>283</v>
      </c>
      <c r="E556" s="26" t="s">
        <v>284</v>
      </c>
      <c r="F556" s="19">
        <v>7754.3027199999997</v>
      </c>
    </row>
    <row r="557" spans="1:6" s="30" customFormat="1" ht="28.5" customHeight="1" x14ac:dyDescent="0.2">
      <c r="A557" s="38"/>
      <c r="B557" s="38"/>
      <c r="C557" s="37"/>
      <c r="D557" s="25" t="s">
        <v>285</v>
      </c>
      <c r="E557" s="26" t="s">
        <v>286</v>
      </c>
      <c r="F557" s="19">
        <v>490.53395</v>
      </c>
    </row>
    <row r="558" spans="1:6" s="30" customFormat="1" ht="16.5" customHeight="1" x14ac:dyDescent="0.2">
      <c r="A558" s="38"/>
      <c r="B558" s="38" t="s">
        <v>497</v>
      </c>
      <c r="C558" s="37"/>
      <c r="D558" s="38"/>
      <c r="E558" s="18" t="s">
        <v>498</v>
      </c>
      <c r="F558" s="19">
        <f>F559</f>
        <v>7332.9575100000002</v>
      </c>
    </row>
    <row r="559" spans="1:6" s="30" customFormat="1" ht="29.25" customHeight="1" x14ac:dyDescent="0.2">
      <c r="A559" s="38"/>
      <c r="B559" s="38"/>
      <c r="C559" s="37" t="s">
        <v>468</v>
      </c>
      <c r="D559" s="38"/>
      <c r="E559" s="18" t="s">
        <v>195</v>
      </c>
      <c r="F559" s="19">
        <f>F560</f>
        <v>7332.9575100000002</v>
      </c>
    </row>
    <row r="560" spans="1:6" s="30" customFormat="1" ht="29.25" customHeight="1" x14ac:dyDescent="0.2">
      <c r="A560" s="38"/>
      <c r="B560" s="38"/>
      <c r="C560" s="7" t="s">
        <v>478</v>
      </c>
      <c r="D560" s="25"/>
      <c r="E560" s="26" t="s">
        <v>203</v>
      </c>
      <c r="F560" s="19">
        <f>F561</f>
        <v>7332.9575100000002</v>
      </c>
    </row>
    <row r="561" spans="1:6" s="30" customFormat="1" ht="15.75" customHeight="1" x14ac:dyDescent="0.2">
      <c r="A561" s="38"/>
      <c r="B561" s="38"/>
      <c r="C561" s="7" t="s">
        <v>482</v>
      </c>
      <c r="D561" s="25"/>
      <c r="E561" s="26" t="s">
        <v>207</v>
      </c>
      <c r="F561" s="19">
        <f>SUM(F562:F564)</f>
        <v>7332.9575100000002</v>
      </c>
    </row>
    <row r="562" spans="1:6" s="30" customFormat="1" ht="54" customHeight="1" x14ac:dyDescent="0.2">
      <c r="A562" s="38"/>
      <c r="B562" s="38"/>
      <c r="C562" s="7"/>
      <c r="D562" s="25" t="s">
        <v>283</v>
      </c>
      <c r="E562" s="26" t="s">
        <v>284</v>
      </c>
      <c r="F562" s="19">
        <v>6702.5670499999997</v>
      </c>
    </row>
    <row r="563" spans="1:6" s="30" customFormat="1" ht="28.5" customHeight="1" x14ac:dyDescent="0.2">
      <c r="A563" s="38"/>
      <c r="B563" s="38"/>
      <c r="C563" s="7"/>
      <c r="D563" s="25" t="s">
        <v>285</v>
      </c>
      <c r="E563" s="26" t="s">
        <v>286</v>
      </c>
      <c r="F563" s="19">
        <v>630.37411999999995</v>
      </c>
    </row>
    <row r="564" spans="1:6" s="30" customFormat="1" ht="16.5" customHeight="1" x14ac:dyDescent="0.2">
      <c r="A564" s="38"/>
      <c r="B564" s="38"/>
      <c r="C564" s="7"/>
      <c r="D564" s="25" t="s">
        <v>293</v>
      </c>
      <c r="E564" s="26" t="s">
        <v>294</v>
      </c>
      <c r="F564" s="19">
        <v>1.634E-2</v>
      </c>
    </row>
    <row r="565" spans="1:6" s="30" customFormat="1" ht="16.5" customHeight="1" x14ac:dyDescent="0.2">
      <c r="A565" s="38"/>
      <c r="B565" s="38" t="s">
        <v>550</v>
      </c>
      <c r="C565" s="37"/>
      <c r="D565" s="38"/>
      <c r="E565" s="18" t="s">
        <v>551</v>
      </c>
      <c r="F565" s="19">
        <f>F566</f>
        <v>6014.8353200000001</v>
      </c>
    </row>
    <row r="566" spans="1:6" s="30" customFormat="1" ht="16.5" customHeight="1" x14ac:dyDescent="0.2">
      <c r="A566" s="38"/>
      <c r="B566" s="38" t="s">
        <v>560</v>
      </c>
      <c r="C566" s="37"/>
      <c r="D566" s="38"/>
      <c r="E566" s="18" t="s">
        <v>561</v>
      </c>
      <c r="F566" s="19">
        <f>F567+F580</f>
        <v>6014.8353200000001</v>
      </c>
    </row>
    <row r="567" spans="1:6" s="30" customFormat="1" ht="28.5" customHeight="1" x14ac:dyDescent="0.2">
      <c r="A567" s="38"/>
      <c r="B567" s="38"/>
      <c r="C567" s="7" t="s">
        <v>219</v>
      </c>
      <c r="D567" s="6"/>
      <c r="E567" s="18" t="s">
        <v>0</v>
      </c>
      <c r="F567" s="19">
        <f>F568+F572+F576</f>
        <v>5991.1994000000004</v>
      </c>
    </row>
    <row r="568" spans="1:6" s="30" customFormat="1" ht="16.5" customHeight="1" x14ac:dyDescent="0.2">
      <c r="A568" s="38"/>
      <c r="B568" s="38"/>
      <c r="C568" s="7" t="s">
        <v>220</v>
      </c>
      <c r="D568" s="6"/>
      <c r="E568" s="18" t="s">
        <v>1</v>
      </c>
      <c r="F568" s="19">
        <f>F569</f>
        <v>45.910200000000003</v>
      </c>
    </row>
    <row r="569" spans="1:6" s="30" customFormat="1" ht="30" customHeight="1" x14ac:dyDescent="0.2">
      <c r="A569" s="38"/>
      <c r="B569" s="38"/>
      <c r="C569" s="7" t="s">
        <v>221</v>
      </c>
      <c r="D569" s="6"/>
      <c r="E569" s="18" t="s">
        <v>2</v>
      </c>
      <c r="F569" s="19">
        <f>F570</f>
        <v>45.910200000000003</v>
      </c>
    </row>
    <row r="570" spans="1:6" s="88" customFormat="1" ht="30" customHeight="1" x14ac:dyDescent="0.2">
      <c r="A570" s="38"/>
      <c r="B570" s="38"/>
      <c r="C570" s="7" t="s">
        <v>225</v>
      </c>
      <c r="D570" s="6"/>
      <c r="E570" s="18" t="s">
        <v>5</v>
      </c>
      <c r="F570" s="19">
        <f>F571</f>
        <v>45.910200000000003</v>
      </c>
    </row>
    <row r="571" spans="1:6" s="30" customFormat="1" ht="54" customHeight="1" x14ac:dyDescent="0.2">
      <c r="A571" s="38"/>
      <c r="B571" s="38"/>
      <c r="C571" s="7"/>
      <c r="D571" s="25" t="s">
        <v>283</v>
      </c>
      <c r="E571" s="26" t="s">
        <v>284</v>
      </c>
      <c r="F571" s="19">
        <v>45.910200000000003</v>
      </c>
    </row>
    <row r="572" spans="1:6" s="30" customFormat="1" ht="16.5" customHeight="1" x14ac:dyDescent="0.2">
      <c r="A572" s="38"/>
      <c r="B572" s="38"/>
      <c r="C572" s="7" t="s">
        <v>241</v>
      </c>
      <c r="D572" s="25"/>
      <c r="E572" s="26" t="s">
        <v>15</v>
      </c>
      <c r="F572" s="19">
        <f>F573</f>
        <v>53.431640000000002</v>
      </c>
    </row>
    <row r="573" spans="1:6" s="30" customFormat="1" ht="42" customHeight="1" x14ac:dyDescent="0.2">
      <c r="A573" s="38"/>
      <c r="B573" s="38"/>
      <c r="C573" s="7" t="s">
        <v>242</v>
      </c>
      <c r="D573" s="25"/>
      <c r="E573" s="26" t="s">
        <v>16</v>
      </c>
      <c r="F573" s="19">
        <f>F574</f>
        <v>53.431640000000002</v>
      </c>
    </row>
    <row r="574" spans="1:6" s="88" customFormat="1" ht="15.75" customHeight="1" x14ac:dyDescent="0.2">
      <c r="A574" s="38"/>
      <c r="B574" s="38"/>
      <c r="C574" s="7" t="s">
        <v>244</v>
      </c>
      <c r="D574" s="6"/>
      <c r="E574" s="18" t="s">
        <v>18</v>
      </c>
      <c r="F574" s="19">
        <f>F575</f>
        <v>53.431640000000002</v>
      </c>
    </row>
    <row r="575" spans="1:6" s="30" customFormat="1" ht="54.75" customHeight="1" x14ac:dyDescent="0.2">
      <c r="A575" s="38"/>
      <c r="B575" s="38"/>
      <c r="C575" s="37"/>
      <c r="D575" s="25" t="s">
        <v>283</v>
      </c>
      <c r="E575" s="26" t="s">
        <v>284</v>
      </c>
      <c r="F575" s="19">
        <v>53.431640000000002</v>
      </c>
    </row>
    <row r="576" spans="1:6" s="30" customFormat="1" ht="30.75" customHeight="1" x14ac:dyDescent="0.2">
      <c r="A576" s="38"/>
      <c r="B576" s="38"/>
      <c r="C576" s="7" t="s">
        <v>247</v>
      </c>
      <c r="D576" s="25"/>
      <c r="E576" s="26" t="s">
        <v>21</v>
      </c>
      <c r="F576" s="19">
        <f>F577</f>
        <v>5891.8575600000004</v>
      </c>
    </row>
    <row r="577" spans="1:6" s="30" customFormat="1" ht="42" customHeight="1" x14ac:dyDescent="0.2">
      <c r="A577" s="38"/>
      <c r="B577" s="38"/>
      <c r="C577" s="7" t="s">
        <v>248</v>
      </c>
      <c r="D577" s="31"/>
      <c r="E577" s="26" t="s">
        <v>22</v>
      </c>
      <c r="F577" s="19">
        <f>F578</f>
        <v>5891.8575600000004</v>
      </c>
    </row>
    <row r="578" spans="1:6" s="88" customFormat="1" ht="29.25" customHeight="1" x14ac:dyDescent="0.2">
      <c r="A578" s="38"/>
      <c r="B578" s="38"/>
      <c r="C578" s="7" t="s">
        <v>250</v>
      </c>
      <c r="D578" s="6"/>
      <c r="E578" s="18" t="s">
        <v>5</v>
      </c>
      <c r="F578" s="19">
        <f>F579</f>
        <v>5891.8575600000004</v>
      </c>
    </row>
    <row r="579" spans="1:6" s="30" customFormat="1" ht="54.75" customHeight="1" x14ac:dyDescent="0.2">
      <c r="A579" s="38"/>
      <c r="B579" s="38"/>
      <c r="C579" s="7"/>
      <c r="D579" s="25" t="s">
        <v>283</v>
      </c>
      <c r="E579" s="26" t="s">
        <v>284</v>
      </c>
      <c r="F579" s="19">
        <v>5891.8575600000004</v>
      </c>
    </row>
    <row r="580" spans="1:6" s="30" customFormat="1" ht="27.75" customHeight="1" x14ac:dyDescent="0.2">
      <c r="A580" s="38"/>
      <c r="B580" s="38"/>
      <c r="C580" s="7" t="s">
        <v>262</v>
      </c>
      <c r="D580" s="25"/>
      <c r="E580" s="26" t="s">
        <v>33</v>
      </c>
      <c r="F580" s="19">
        <f>F581</f>
        <v>23.635919999999999</v>
      </c>
    </row>
    <row r="581" spans="1:6" s="30" customFormat="1" ht="44.25" customHeight="1" x14ac:dyDescent="0.2">
      <c r="A581" s="38"/>
      <c r="B581" s="38"/>
      <c r="C581" s="7" t="s">
        <v>263</v>
      </c>
      <c r="D581" s="25"/>
      <c r="E581" s="26" t="s">
        <v>34</v>
      </c>
      <c r="F581" s="19">
        <f>F582</f>
        <v>23.635919999999999</v>
      </c>
    </row>
    <row r="582" spans="1:6" s="30" customFormat="1" ht="54.75" customHeight="1" x14ac:dyDescent="0.2">
      <c r="A582" s="38"/>
      <c r="B582" s="38"/>
      <c r="C582" s="7" t="s">
        <v>269</v>
      </c>
      <c r="D582" s="25"/>
      <c r="E582" s="26" t="s">
        <v>40</v>
      </c>
      <c r="F582" s="19">
        <f>F583</f>
        <v>23.635919999999999</v>
      </c>
    </row>
    <row r="583" spans="1:6" s="88" customFormat="1" ht="66.75" customHeight="1" x14ac:dyDescent="0.2">
      <c r="A583" s="38"/>
      <c r="B583" s="38"/>
      <c r="C583" s="37" t="s">
        <v>270</v>
      </c>
      <c r="D583" s="38"/>
      <c r="E583" s="18" t="s">
        <v>41</v>
      </c>
      <c r="F583" s="19">
        <f>F584</f>
        <v>23.635919999999999</v>
      </c>
    </row>
    <row r="584" spans="1:6" s="30" customFormat="1" ht="55.5" customHeight="1" x14ac:dyDescent="0.2">
      <c r="A584" s="38"/>
      <c r="B584" s="38"/>
      <c r="C584" s="37"/>
      <c r="D584" s="25" t="s">
        <v>283</v>
      </c>
      <c r="E584" s="26" t="s">
        <v>284</v>
      </c>
      <c r="F584" s="19">
        <v>23.635919999999999</v>
      </c>
    </row>
    <row r="585" spans="1:6" s="36" customFormat="1" ht="29.25" customHeight="1" x14ac:dyDescent="0.2">
      <c r="A585" s="49">
        <v>911</v>
      </c>
      <c r="B585" s="49"/>
      <c r="C585" s="49"/>
      <c r="D585" s="49"/>
      <c r="E585" s="86" t="s">
        <v>568</v>
      </c>
      <c r="F585" s="16">
        <f>F586+F593+F607+F632+F639</f>
        <v>83901.990240000014</v>
      </c>
    </row>
    <row r="586" spans="1:6" s="33" customFormat="1" ht="16.5" customHeight="1" x14ac:dyDescent="0.2">
      <c r="A586" s="38"/>
      <c r="B586" s="38" t="s">
        <v>521</v>
      </c>
      <c r="C586" s="38"/>
      <c r="D586" s="38"/>
      <c r="E586" s="96" t="s">
        <v>522</v>
      </c>
      <c r="F586" s="19">
        <f t="shared" ref="F586:F591" si="3">F587</f>
        <v>63.630400000000002</v>
      </c>
    </row>
    <row r="587" spans="1:6" s="33" customFormat="1" ht="16.5" customHeight="1" x14ac:dyDescent="0.2">
      <c r="A587" s="38"/>
      <c r="B587" s="38" t="s">
        <v>523</v>
      </c>
      <c r="C587" s="38"/>
      <c r="D587" s="38"/>
      <c r="E587" s="96" t="s">
        <v>524</v>
      </c>
      <c r="F587" s="19">
        <f t="shared" si="3"/>
        <v>63.630400000000002</v>
      </c>
    </row>
    <row r="588" spans="1:6" s="33" customFormat="1" ht="27.75" customHeight="1" x14ac:dyDescent="0.2">
      <c r="A588" s="38"/>
      <c r="B588" s="38"/>
      <c r="C588" s="37" t="s">
        <v>421</v>
      </c>
      <c r="D588" s="38"/>
      <c r="E588" s="18" t="s">
        <v>152</v>
      </c>
      <c r="F588" s="19">
        <f t="shared" si="3"/>
        <v>63.630400000000002</v>
      </c>
    </row>
    <row r="589" spans="1:6" s="33" customFormat="1" ht="28.5" customHeight="1" x14ac:dyDescent="0.2">
      <c r="A589" s="38"/>
      <c r="B589" s="38"/>
      <c r="C589" s="37" t="s">
        <v>429</v>
      </c>
      <c r="D589" s="38"/>
      <c r="E589" s="18" t="s">
        <v>569</v>
      </c>
      <c r="F589" s="19">
        <f t="shared" si="3"/>
        <v>63.630400000000002</v>
      </c>
    </row>
    <row r="590" spans="1:6" s="33" customFormat="1" ht="29.25" customHeight="1" x14ac:dyDescent="0.2">
      <c r="A590" s="38"/>
      <c r="B590" s="38"/>
      <c r="C590" s="37" t="s">
        <v>430</v>
      </c>
      <c r="D590" s="25"/>
      <c r="E590" s="26" t="s">
        <v>160</v>
      </c>
      <c r="F590" s="19">
        <f t="shared" si="3"/>
        <v>63.630400000000002</v>
      </c>
    </row>
    <row r="591" spans="1:6" s="33" customFormat="1" ht="28.5" customHeight="1" x14ac:dyDescent="0.2">
      <c r="A591" s="38"/>
      <c r="B591" s="38"/>
      <c r="C591" s="37" t="s">
        <v>433</v>
      </c>
      <c r="D591" s="38"/>
      <c r="E591" s="18" t="s">
        <v>163</v>
      </c>
      <c r="F591" s="19">
        <f t="shared" si="3"/>
        <v>63.630400000000002</v>
      </c>
    </row>
    <row r="592" spans="1:6" s="33" customFormat="1" ht="28.5" customHeight="1" x14ac:dyDescent="0.2">
      <c r="A592" s="38"/>
      <c r="B592" s="38"/>
      <c r="C592" s="38"/>
      <c r="D592" s="68" t="s">
        <v>281</v>
      </c>
      <c r="E592" s="26" t="s">
        <v>282</v>
      </c>
      <c r="F592" s="19">
        <v>63.630400000000002</v>
      </c>
    </row>
    <row r="593" spans="1:6" s="33" customFormat="1" ht="15" customHeight="1" x14ac:dyDescent="0.2">
      <c r="A593" s="38"/>
      <c r="B593" s="38" t="s">
        <v>550</v>
      </c>
      <c r="C593" s="38"/>
      <c r="D593" s="38"/>
      <c r="E593" s="96" t="s">
        <v>551</v>
      </c>
      <c r="F593" s="19">
        <f>F594</f>
        <v>15098</v>
      </c>
    </row>
    <row r="594" spans="1:6" s="33" customFormat="1" ht="15" customHeight="1" x14ac:dyDescent="0.2">
      <c r="A594" s="38"/>
      <c r="B594" s="38" t="s">
        <v>556</v>
      </c>
      <c r="C594" s="38"/>
      <c r="D594" s="38"/>
      <c r="E594" s="96" t="s">
        <v>557</v>
      </c>
      <c r="F594" s="19">
        <f>F595</f>
        <v>15098</v>
      </c>
    </row>
    <row r="595" spans="1:6" s="33" customFormat="1" ht="28.5" customHeight="1" x14ac:dyDescent="0.2">
      <c r="A595" s="38"/>
      <c r="B595" s="38"/>
      <c r="C595" s="7" t="s">
        <v>219</v>
      </c>
      <c r="D595" s="6"/>
      <c r="E595" s="18" t="s">
        <v>0</v>
      </c>
      <c r="F595" s="19">
        <f>F596+F603</f>
        <v>15098</v>
      </c>
    </row>
    <row r="596" spans="1:6" s="33" customFormat="1" ht="17.25" customHeight="1" x14ac:dyDescent="0.2">
      <c r="A596" s="38"/>
      <c r="B596" s="38"/>
      <c r="C596" s="7" t="s">
        <v>235</v>
      </c>
      <c r="D596" s="6"/>
      <c r="E596" s="18" t="s">
        <v>11</v>
      </c>
      <c r="F596" s="19">
        <f>F597+F600</f>
        <v>12203</v>
      </c>
    </row>
    <row r="597" spans="1:6" s="33" customFormat="1" ht="42" customHeight="1" x14ac:dyDescent="0.2">
      <c r="A597" s="38"/>
      <c r="B597" s="38"/>
      <c r="C597" s="7" t="s">
        <v>236</v>
      </c>
      <c r="D597" s="6"/>
      <c r="E597" s="18" t="s">
        <v>12</v>
      </c>
      <c r="F597" s="19">
        <f>F598</f>
        <v>11773</v>
      </c>
    </row>
    <row r="598" spans="1:6" s="33" customFormat="1" ht="27.75" customHeight="1" x14ac:dyDescent="0.2">
      <c r="A598" s="38"/>
      <c r="B598" s="38"/>
      <c r="C598" s="7" t="s">
        <v>238</v>
      </c>
      <c r="D598" s="6"/>
      <c r="E598" s="18" t="s">
        <v>292</v>
      </c>
      <c r="F598" s="19">
        <f>F599</f>
        <v>11773</v>
      </c>
    </row>
    <row r="599" spans="1:6" s="33" customFormat="1" ht="27.75" customHeight="1" x14ac:dyDescent="0.2">
      <c r="A599" s="38"/>
      <c r="B599" s="38"/>
      <c r="C599" s="7"/>
      <c r="D599" s="25" t="s">
        <v>281</v>
      </c>
      <c r="E599" s="26" t="s">
        <v>282</v>
      </c>
      <c r="F599" s="19">
        <v>11773</v>
      </c>
    </row>
    <row r="600" spans="1:6" s="33" customFormat="1" ht="27.75" customHeight="1" x14ac:dyDescent="0.2">
      <c r="A600" s="38"/>
      <c r="B600" s="38"/>
      <c r="C600" s="7" t="s">
        <v>239</v>
      </c>
      <c r="D600" s="25"/>
      <c r="E600" s="26" t="s">
        <v>13</v>
      </c>
      <c r="F600" s="19">
        <f>F601</f>
        <v>430</v>
      </c>
    </row>
    <row r="601" spans="1:6" s="33" customFormat="1" ht="43.5" customHeight="1" x14ac:dyDescent="0.2">
      <c r="A601" s="38"/>
      <c r="B601" s="38"/>
      <c r="C601" s="7" t="s">
        <v>240</v>
      </c>
      <c r="D601" s="25"/>
      <c r="E601" s="26" t="s">
        <v>14</v>
      </c>
      <c r="F601" s="19">
        <f>F602</f>
        <v>430</v>
      </c>
    </row>
    <row r="602" spans="1:6" s="33" customFormat="1" ht="30" customHeight="1" x14ac:dyDescent="0.2">
      <c r="A602" s="38"/>
      <c r="B602" s="38"/>
      <c r="C602" s="7"/>
      <c r="D602" s="25" t="s">
        <v>281</v>
      </c>
      <c r="E602" s="26" t="s">
        <v>282</v>
      </c>
      <c r="F602" s="19">
        <v>430</v>
      </c>
    </row>
    <row r="603" spans="1:6" s="33" customFormat="1" ht="30" customHeight="1" x14ac:dyDescent="0.2">
      <c r="A603" s="38"/>
      <c r="B603" s="38"/>
      <c r="C603" s="7" t="s">
        <v>257</v>
      </c>
      <c r="D603" s="25"/>
      <c r="E603" s="26" t="s">
        <v>29</v>
      </c>
      <c r="F603" s="19">
        <f>F604</f>
        <v>2895</v>
      </c>
    </row>
    <row r="604" spans="1:6" s="33" customFormat="1" ht="29.25" customHeight="1" x14ac:dyDescent="0.2">
      <c r="A604" s="38"/>
      <c r="B604" s="38"/>
      <c r="C604" s="7" t="s">
        <v>258</v>
      </c>
      <c r="D604" s="25"/>
      <c r="E604" s="26" t="s">
        <v>30</v>
      </c>
      <c r="F604" s="19">
        <f>F605</f>
        <v>2895</v>
      </c>
    </row>
    <row r="605" spans="1:6" s="33" customFormat="1" ht="28.5" customHeight="1" x14ac:dyDescent="0.2">
      <c r="A605" s="38"/>
      <c r="B605" s="38"/>
      <c r="C605" s="7" t="s">
        <v>260</v>
      </c>
      <c r="D605" s="25"/>
      <c r="E605" s="26" t="s">
        <v>297</v>
      </c>
      <c r="F605" s="19">
        <f>F606</f>
        <v>2895</v>
      </c>
    </row>
    <row r="606" spans="1:6" s="33" customFormat="1" ht="30" customHeight="1" x14ac:dyDescent="0.2">
      <c r="A606" s="38"/>
      <c r="B606" s="38"/>
      <c r="C606" s="7"/>
      <c r="D606" s="25" t="s">
        <v>281</v>
      </c>
      <c r="E606" s="26" t="s">
        <v>282</v>
      </c>
      <c r="F606" s="19">
        <v>2895</v>
      </c>
    </row>
    <row r="607" spans="1:6" s="30" customFormat="1" ht="16.5" customHeight="1" x14ac:dyDescent="0.2">
      <c r="A607" s="38"/>
      <c r="B607" s="38" t="s">
        <v>570</v>
      </c>
      <c r="C607" s="37"/>
      <c r="D607" s="38"/>
      <c r="E607" s="18" t="s">
        <v>571</v>
      </c>
      <c r="F607" s="19">
        <f>F608</f>
        <v>44583.610339999999</v>
      </c>
    </row>
    <row r="608" spans="1:6" s="30" customFormat="1" ht="16.5" customHeight="1" x14ac:dyDescent="0.2">
      <c r="A608" s="38"/>
      <c r="B608" s="38" t="s">
        <v>572</v>
      </c>
      <c r="C608" s="37"/>
      <c r="D608" s="38"/>
      <c r="E608" s="18" t="s">
        <v>573</v>
      </c>
      <c r="F608" s="19">
        <f>F609</f>
        <v>44583.610339999999</v>
      </c>
    </row>
    <row r="609" spans="1:6" s="30" customFormat="1" ht="29.25" customHeight="1" x14ac:dyDescent="0.2">
      <c r="A609" s="38"/>
      <c r="B609" s="38"/>
      <c r="C609" s="7" t="s">
        <v>300</v>
      </c>
      <c r="D609" s="6"/>
      <c r="E609" s="18" t="s">
        <v>50</v>
      </c>
      <c r="F609" s="19">
        <f>F610+F618+F624+F628</f>
        <v>44583.610339999999</v>
      </c>
    </row>
    <row r="610" spans="1:6" s="30" customFormat="1" ht="29.25" customHeight="1" x14ac:dyDescent="0.2">
      <c r="A610" s="38"/>
      <c r="B610" s="38"/>
      <c r="C610" s="7" t="s">
        <v>301</v>
      </c>
      <c r="D610" s="6"/>
      <c r="E610" s="18" t="s">
        <v>51</v>
      </c>
      <c r="F610" s="19">
        <f>F611</f>
        <v>27049.68002</v>
      </c>
    </row>
    <row r="611" spans="1:6" s="30" customFormat="1" ht="16.5" customHeight="1" x14ac:dyDescent="0.2">
      <c r="A611" s="38"/>
      <c r="B611" s="38"/>
      <c r="C611" s="7" t="s">
        <v>302</v>
      </c>
      <c r="D611" s="25"/>
      <c r="E611" s="18" t="s">
        <v>52</v>
      </c>
      <c r="F611" s="19">
        <f>F612+F614+F616</f>
        <v>27049.68002</v>
      </c>
    </row>
    <row r="612" spans="1:6" s="30" customFormat="1" ht="27.75" customHeight="1" x14ac:dyDescent="0.2">
      <c r="A612" s="38"/>
      <c r="B612" s="38"/>
      <c r="C612" s="7" t="s">
        <v>303</v>
      </c>
      <c r="D612" s="6"/>
      <c r="E612" s="18" t="s">
        <v>53</v>
      </c>
      <c r="F612" s="19">
        <f>F613</f>
        <v>21879.35527</v>
      </c>
    </row>
    <row r="613" spans="1:6" s="30" customFormat="1" ht="27.75" customHeight="1" x14ac:dyDescent="0.2">
      <c r="A613" s="38"/>
      <c r="B613" s="38"/>
      <c r="C613" s="7"/>
      <c r="D613" s="25" t="s">
        <v>281</v>
      </c>
      <c r="E613" s="26" t="s">
        <v>282</v>
      </c>
      <c r="F613" s="19">
        <v>21879.35527</v>
      </c>
    </row>
    <row r="614" spans="1:6" s="30" customFormat="1" ht="16.5" customHeight="1" x14ac:dyDescent="0.2">
      <c r="A614" s="38"/>
      <c r="B614" s="38"/>
      <c r="C614" s="7" t="s">
        <v>304</v>
      </c>
      <c r="D614" s="6"/>
      <c r="E614" s="18" t="s">
        <v>54</v>
      </c>
      <c r="F614" s="19">
        <f>F615</f>
        <v>1228</v>
      </c>
    </row>
    <row r="615" spans="1:6" s="30" customFormat="1" ht="28.5" customHeight="1" x14ac:dyDescent="0.2">
      <c r="A615" s="38"/>
      <c r="B615" s="38"/>
      <c r="C615" s="7"/>
      <c r="D615" s="25" t="s">
        <v>281</v>
      </c>
      <c r="E615" s="26" t="s">
        <v>282</v>
      </c>
      <c r="F615" s="19">
        <v>1228</v>
      </c>
    </row>
    <row r="616" spans="1:6" s="30" customFormat="1" ht="42.75" customHeight="1" x14ac:dyDescent="0.2">
      <c r="A616" s="38"/>
      <c r="B616" s="38"/>
      <c r="C616" s="7" t="s">
        <v>305</v>
      </c>
      <c r="D616" s="25"/>
      <c r="E616" s="26" t="s">
        <v>55</v>
      </c>
      <c r="F616" s="19">
        <f>F617</f>
        <v>3942.3247499999998</v>
      </c>
    </row>
    <row r="617" spans="1:6" s="30" customFormat="1" ht="29.25" customHeight="1" x14ac:dyDescent="0.2">
      <c r="A617" s="38"/>
      <c r="B617" s="38"/>
      <c r="C617" s="7"/>
      <c r="D617" s="25" t="s">
        <v>281</v>
      </c>
      <c r="E617" s="26" t="s">
        <v>282</v>
      </c>
      <c r="F617" s="19">
        <v>3942.3247499999998</v>
      </c>
    </row>
    <row r="618" spans="1:6" s="30" customFormat="1" ht="15.75" customHeight="1" x14ac:dyDescent="0.2">
      <c r="A618" s="38"/>
      <c r="B618" s="38"/>
      <c r="C618" s="7" t="s">
        <v>306</v>
      </c>
      <c r="D618" s="25"/>
      <c r="E618" s="26" t="s">
        <v>307</v>
      </c>
      <c r="F618" s="19">
        <f>F619</f>
        <v>11912</v>
      </c>
    </row>
    <row r="619" spans="1:6" s="30" customFormat="1" ht="16.5" customHeight="1" x14ac:dyDescent="0.2">
      <c r="A619" s="38"/>
      <c r="B619" s="38"/>
      <c r="C619" s="7" t="s">
        <v>308</v>
      </c>
      <c r="D619" s="25"/>
      <c r="E619" s="26" t="s">
        <v>56</v>
      </c>
      <c r="F619" s="19">
        <f>F620+F622</f>
        <v>11912</v>
      </c>
    </row>
    <row r="620" spans="1:6" s="30" customFormat="1" ht="15" customHeight="1" x14ac:dyDescent="0.2">
      <c r="A620" s="38"/>
      <c r="B620" s="38"/>
      <c r="C620" s="7" t="s">
        <v>309</v>
      </c>
      <c r="D620" s="25"/>
      <c r="E620" s="26" t="s">
        <v>57</v>
      </c>
      <c r="F620" s="19">
        <f>F621</f>
        <v>450</v>
      </c>
    </row>
    <row r="621" spans="1:6" s="30" customFormat="1" ht="27.75" customHeight="1" x14ac:dyDescent="0.2">
      <c r="A621" s="38"/>
      <c r="B621" s="38"/>
      <c r="C621" s="7"/>
      <c r="D621" s="25" t="s">
        <v>281</v>
      </c>
      <c r="E621" s="26" t="s">
        <v>282</v>
      </c>
      <c r="F621" s="19">
        <v>450</v>
      </c>
    </row>
    <row r="622" spans="1:6" s="30" customFormat="1" ht="27.75" customHeight="1" x14ac:dyDescent="0.2">
      <c r="A622" s="38"/>
      <c r="B622" s="38"/>
      <c r="C622" s="7" t="s">
        <v>310</v>
      </c>
      <c r="D622" s="25"/>
      <c r="E622" s="26" t="s">
        <v>58</v>
      </c>
      <c r="F622" s="19">
        <f>F623</f>
        <v>11462</v>
      </c>
    </row>
    <row r="623" spans="1:6" s="30" customFormat="1" ht="27.75" customHeight="1" x14ac:dyDescent="0.2">
      <c r="A623" s="38"/>
      <c r="B623" s="38"/>
      <c r="C623" s="7"/>
      <c r="D623" s="25" t="s">
        <v>281</v>
      </c>
      <c r="E623" s="26" t="s">
        <v>282</v>
      </c>
      <c r="F623" s="19">
        <v>11462</v>
      </c>
    </row>
    <row r="624" spans="1:6" s="30" customFormat="1" ht="17.25" customHeight="1" x14ac:dyDescent="0.2">
      <c r="A624" s="38"/>
      <c r="B624" s="38"/>
      <c r="C624" s="7" t="s">
        <v>311</v>
      </c>
      <c r="D624" s="25"/>
      <c r="E624" s="26" t="s">
        <v>59</v>
      </c>
      <c r="F624" s="19">
        <f>F625</f>
        <v>1175</v>
      </c>
    </row>
    <row r="625" spans="1:6" s="30" customFormat="1" ht="30.75" customHeight="1" x14ac:dyDescent="0.2">
      <c r="A625" s="38"/>
      <c r="B625" s="38"/>
      <c r="C625" s="7" t="s">
        <v>312</v>
      </c>
      <c r="D625" s="25"/>
      <c r="E625" s="26" t="s">
        <v>60</v>
      </c>
      <c r="F625" s="19">
        <f>F626</f>
        <v>1175</v>
      </c>
    </row>
    <row r="626" spans="1:6" s="30" customFormat="1" ht="16.5" customHeight="1" x14ac:dyDescent="0.2">
      <c r="A626" s="38"/>
      <c r="B626" s="38"/>
      <c r="C626" s="7" t="s">
        <v>313</v>
      </c>
      <c r="D626" s="25"/>
      <c r="E626" s="26" t="s">
        <v>61</v>
      </c>
      <c r="F626" s="19">
        <f>F627</f>
        <v>1175</v>
      </c>
    </row>
    <row r="627" spans="1:6" s="30" customFormat="1" ht="30.75" customHeight="1" x14ac:dyDescent="0.2">
      <c r="A627" s="38"/>
      <c r="B627" s="38"/>
      <c r="C627" s="7"/>
      <c r="D627" s="25" t="s">
        <v>281</v>
      </c>
      <c r="E627" s="26" t="s">
        <v>282</v>
      </c>
      <c r="F627" s="19">
        <v>1175</v>
      </c>
    </row>
    <row r="628" spans="1:6" s="30" customFormat="1" ht="30.75" customHeight="1" x14ac:dyDescent="0.2">
      <c r="A628" s="38"/>
      <c r="B628" s="38"/>
      <c r="C628" s="7" t="s">
        <v>322</v>
      </c>
      <c r="D628" s="25"/>
      <c r="E628" s="26" t="s">
        <v>68</v>
      </c>
      <c r="F628" s="19">
        <f>F629</f>
        <v>4446.9303200000004</v>
      </c>
    </row>
    <row r="629" spans="1:6" s="30" customFormat="1" ht="30.75" customHeight="1" x14ac:dyDescent="0.2">
      <c r="A629" s="38"/>
      <c r="B629" s="38"/>
      <c r="C629" s="7" t="s">
        <v>323</v>
      </c>
      <c r="D629" s="25"/>
      <c r="E629" s="26" t="s">
        <v>69</v>
      </c>
      <c r="F629" s="19">
        <f>F630</f>
        <v>4446.9303200000004</v>
      </c>
    </row>
    <row r="630" spans="1:6" s="30" customFormat="1" ht="41.25" customHeight="1" x14ac:dyDescent="0.2">
      <c r="A630" s="38"/>
      <c r="B630" s="38"/>
      <c r="C630" s="7" t="s">
        <v>324</v>
      </c>
      <c r="D630" s="25"/>
      <c r="E630" s="26" t="s">
        <v>31</v>
      </c>
      <c r="F630" s="19">
        <f>F631</f>
        <v>4446.9303200000004</v>
      </c>
    </row>
    <row r="631" spans="1:6" s="30" customFormat="1" ht="29.25" customHeight="1" x14ac:dyDescent="0.2">
      <c r="A631" s="38"/>
      <c r="B631" s="38"/>
      <c r="C631" s="7"/>
      <c r="D631" s="25" t="s">
        <v>281</v>
      </c>
      <c r="E631" s="26" t="s">
        <v>282</v>
      </c>
      <c r="F631" s="19">
        <v>4446.9303200000004</v>
      </c>
    </row>
    <row r="632" spans="1:6" s="30" customFormat="1" ht="15.75" customHeight="1" x14ac:dyDescent="0.2">
      <c r="A632" s="38"/>
      <c r="B632" s="38" t="s">
        <v>529</v>
      </c>
      <c r="C632" s="37"/>
      <c r="D632" s="38"/>
      <c r="E632" s="26" t="s">
        <v>530</v>
      </c>
      <c r="F632" s="19">
        <f t="shared" ref="F632:F637" si="4">F633</f>
        <v>5</v>
      </c>
    </row>
    <row r="633" spans="1:6" s="30" customFormat="1" ht="15.75" customHeight="1" x14ac:dyDescent="0.2">
      <c r="A633" s="38"/>
      <c r="B633" s="38" t="s">
        <v>533</v>
      </c>
      <c r="C633" s="37"/>
      <c r="D633" s="38"/>
      <c r="E633" s="26" t="s">
        <v>534</v>
      </c>
      <c r="F633" s="19">
        <f t="shared" si="4"/>
        <v>5</v>
      </c>
    </row>
    <row r="634" spans="1:6" s="30" customFormat="1" ht="30" customHeight="1" x14ac:dyDescent="0.2">
      <c r="A634" s="38"/>
      <c r="B634" s="38"/>
      <c r="C634" s="7" t="s">
        <v>219</v>
      </c>
      <c r="D634" s="6"/>
      <c r="E634" s="18" t="s">
        <v>0</v>
      </c>
      <c r="F634" s="19">
        <f t="shared" si="4"/>
        <v>5</v>
      </c>
    </row>
    <row r="635" spans="1:6" s="30" customFormat="1" ht="30.75" customHeight="1" x14ac:dyDescent="0.2">
      <c r="A635" s="38"/>
      <c r="B635" s="38"/>
      <c r="C635" s="7" t="s">
        <v>247</v>
      </c>
      <c r="D635" s="25"/>
      <c r="E635" s="26" t="s">
        <v>21</v>
      </c>
      <c r="F635" s="19">
        <f t="shared" si="4"/>
        <v>5</v>
      </c>
    </row>
    <row r="636" spans="1:6" s="30" customFormat="1" ht="30" customHeight="1" x14ac:dyDescent="0.2">
      <c r="A636" s="38"/>
      <c r="B636" s="38"/>
      <c r="C636" s="7" t="s">
        <v>251</v>
      </c>
      <c r="D636" s="25"/>
      <c r="E636" s="26" t="s">
        <v>24</v>
      </c>
      <c r="F636" s="19">
        <f t="shared" si="4"/>
        <v>5</v>
      </c>
    </row>
    <row r="637" spans="1:6" s="30" customFormat="1" ht="30.75" customHeight="1" x14ac:dyDescent="0.2">
      <c r="A637" s="38"/>
      <c r="B637" s="38"/>
      <c r="C637" s="7" t="s">
        <v>256</v>
      </c>
      <c r="D637" s="25"/>
      <c r="E637" s="26" t="s">
        <v>28</v>
      </c>
      <c r="F637" s="19">
        <f t="shared" si="4"/>
        <v>5</v>
      </c>
    </row>
    <row r="638" spans="1:6" s="30" customFormat="1" ht="30" customHeight="1" x14ac:dyDescent="0.2">
      <c r="A638" s="38"/>
      <c r="B638" s="38"/>
      <c r="C638" s="7"/>
      <c r="D638" s="25" t="s">
        <v>281</v>
      </c>
      <c r="E638" s="26" t="s">
        <v>282</v>
      </c>
      <c r="F638" s="19">
        <v>5</v>
      </c>
    </row>
    <row r="639" spans="1:6" s="30" customFormat="1" ht="15.75" customHeight="1" x14ac:dyDescent="0.2">
      <c r="A639" s="38"/>
      <c r="B639" s="38" t="s">
        <v>538</v>
      </c>
      <c r="C639" s="38"/>
      <c r="D639" s="38"/>
      <c r="E639" s="96" t="s">
        <v>539</v>
      </c>
      <c r="F639" s="19">
        <f>F640+F669</f>
        <v>24151.749500000005</v>
      </c>
    </row>
    <row r="640" spans="1:6" s="30" customFormat="1" ht="15.75" customHeight="1" x14ac:dyDescent="0.2">
      <c r="A640" s="38"/>
      <c r="B640" s="38" t="s">
        <v>540</v>
      </c>
      <c r="C640" s="38"/>
      <c r="D640" s="38"/>
      <c r="E640" s="96" t="s">
        <v>541</v>
      </c>
      <c r="F640" s="19">
        <f>F641+F646</f>
        <v>21876.789740000004</v>
      </c>
    </row>
    <row r="641" spans="1:6" s="30" customFormat="1" ht="28.5" customHeight="1" x14ac:dyDescent="0.2">
      <c r="A641" s="38"/>
      <c r="B641" s="38"/>
      <c r="C641" s="7" t="s">
        <v>300</v>
      </c>
      <c r="D641" s="6"/>
      <c r="E641" s="18" t="s">
        <v>50</v>
      </c>
      <c r="F641" s="19">
        <f>F642</f>
        <v>10</v>
      </c>
    </row>
    <row r="642" spans="1:6" s="30" customFormat="1" ht="28.5" customHeight="1" x14ac:dyDescent="0.2">
      <c r="A642" s="38"/>
      <c r="B642" s="38"/>
      <c r="C642" s="7" t="s">
        <v>319</v>
      </c>
      <c r="D642" s="25"/>
      <c r="E642" s="26" t="s">
        <v>65</v>
      </c>
      <c r="F642" s="19">
        <f>F643</f>
        <v>10</v>
      </c>
    </row>
    <row r="643" spans="1:6" s="30" customFormat="1" ht="42.75" customHeight="1" x14ac:dyDescent="0.2">
      <c r="A643" s="38"/>
      <c r="B643" s="38"/>
      <c r="C643" s="7" t="s">
        <v>320</v>
      </c>
      <c r="D643" s="25"/>
      <c r="E643" s="26" t="s">
        <v>66</v>
      </c>
      <c r="F643" s="19">
        <f>F644</f>
        <v>10</v>
      </c>
    </row>
    <row r="644" spans="1:6" s="30" customFormat="1" ht="30" customHeight="1" x14ac:dyDescent="0.2">
      <c r="A644" s="38"/>
      <c r="B644" s="38"/>
      <c r="C644" s="7" t="s">
        <v>321</v>
      </c>
      <c r="D644" s="25"/>
      <c r="E644" s="26" t="s">
        <v>67</v>
      </c>
      <c r="F644" s="19">
        <f>F645</f>
        <v>10</v>
      </c>
    </row>
    <row r="645" spans="1:6" s="30" customFormat="1" ht="30" customHeight="1" x14ac:dyDescent="0.2">
      <c r="A645" s="38"/>
      <c r="B645" s="38"/>
      <c r="C645" s="7"/>
      <c r="D645" s="25" t="s">
        <v>281</v>
      </c>
      <c r="E645" s="26" t="s">
        <v>282</v>
      </c>
      <c r="F645" s="19">
        <v>10</v>
      </c>
    </row>
    <row r="646" spans="1:6" s="30" customFormat="1" ht="30" customHeight="1" x14ac:dyDescent="0.2">
      <c r="A646" s="38"/>
      <c r="B646" s="38"/>
      <c r="C646" s="7" t="s">
        <v>325</v>
      </c>
      <c r="D646" s="6"/>
      <c r="E646" s="18" t="s">
        <v>70</v>
      </c>
      <c r="F646" s="19">
        <f>F647+F659+F665</f>
        <v>21866.789740000004</v>
      </c>
    </row>
    <row r="647" spans="1:6" s="30" customFormat="1" ht="30" customHeight="1" x14ac:dyDescent="0.2">
      <c r="A647" s="38"/>
      <c r="B647" s="38"/>
      <c r="C647" s="7" t="s">
        <v>326</v>
      </c>
      <c r="D647" s="6"/>
      <c r="E647" s="18" t="s">
        <v>71</v>
      </c>
      <c r="F647" s="19">
        <f>F648+F653+F656</f>
        <v>10748.29074</v>
      </c>
    </row>
    <row r="648" spans="1:6" s="30" customFormat="1" ht="28.5" customHeight="1" x14ac:dyDescent="0.2">
      <c r="A648" s="38"/>
      <c r="B648" s="38"/>
      <c r="C648" s="7" t="s">
        <v>327</v>
      </c>
      <c r="D648" s="6"/>
      <c r="E648" s="18" t="s">
        <v>72</v>
      </c>
      <c r="F648" s="19">
        <f>F649+F651</f>
        <v>1082.4433300000001</v>
      </c>
    </row>
    <row r="649" spans="1:6" s="30" customFormat="1" ht="28.5" customHeight="1" x14ac:dyDescent="0.2">
      <c r="A649" s="38"/>
      <c r="B649" s="38"/>
      <c r="C649" s="7" t="s">
        <v>328</v>
      </c>
      <c r="D649" s="6"/>
      <c r="E649" s="18" t="s">
        <v>73</v>
      </c>
      <c r="F649" s="19">
        <f>F650</f>
        <v>937.44332999999995</v>
      </c>
    </row>
    <row r="650" spans="1:6" s="30" customFormat="1" ht="28.5" customHeight="1" x14ac:dyDescent="0.2">
      <c r="A650" s="38"/>
      <c r="B650" s="38"/>
      <c r="C650" s="7"/>
      <c r="D650" s="25" t="s">
        <v>281</v>
      </c>
      <c r="E650" s="26" t="s">
        <v>282</v>
      </c>
      <c r="F650" s="19">
        <v>937.44332999999995</v>
      </c>
    </row>
    <row r="651" spans="1:6" s="30" customFormat="1" ht="29.25" customHeight="1" x14ac:dyDescent="0.2">
      <c r="A651" s="38"/>
      <c r="B651" s="38"/>
      <c r="C651" s="7" t="s">
        <v>329</v>
      </c>
      <c r="D651" s="18"/>
      <c r="E651" s="18" t="s">
        <v>74</v>
      </c>
      <c r="F651" s="19">
        <f>F652</f>
        <v>145</v>
      </c>
    </row>
    <row r="652" spans="1:6" s="30" customFormat="1" ht="29.25" customHeight="1" x14ac:dyDescent="0.2">
      <c r="A652" s="38"/>
      <c r="B652" s="38"/>
      <c r="C652" s="7"/>
      <c r="D652" s="25" t="s">
        <v>281</v>
      </c>
      <c r="E652" s="26" t="s">
        <v>282</v>
      </c>
      <c r="F652" s="19">
        <v>145</v>
      </c>
    </row>
    <row r="653" spans="1:6" s="30" customFormat="1" ht="30" customHeight="1" x14ac:dyDescent="0.2">
      <c r="A653" s="38"/>
      <c r="B653" s="38"/>
      <c r="C653" s="7" t="s">
        <v>333</v>
      </c>
      <c r="D653" s="25"/>
      <c r="E653" s="26" t="s">
        <v>76</v>
      </c>
      <c r="F653" s="19">
        <f>F654</f>
        <v>8190.0983900000001</v>
      </c>
    </row>
    <row r="654" spans="1:6" s="30" customFormat="1" ht="29.25" customHeight="1" x14ac:dyDescent="0.2">
      <c r="A654" s="38"/>
      <c r="B654" s="38"/>
      <c r="C654" s="7" t="s">
        <v>334</v>
      </c>
      <c r="D654" s="25"/>
      <c r="E654" s="26" t="s">
        <v>77</v>
      </c>
      <c r="F654" s="19">
        <f>F655</f>
        <v>8190.0983900000001</v>
      </c>
    </row>
    <row r="655" spans="1:6" s="30" customFormat="1" ht="29.25" customHeight="1" x14ac:dyDescent="0.2">
      <c r="A655" s="38"/>
      <c r="B655" s="38"/>
      <c r="C655" s="7"/>
      <c r="D655" s="25" t="s">
        <v>281</v>
      </c>
      <c r="E655" s="26" t="s">
        <v>282</v>
      </c>
      <c r="F655" s="19">
        <v>8190.0983900000001</v>
      </c>
    </row>
    <row r="656" spans="1:6" s="30" customFormat="1" ht="16.5" customHeight="1" x14ac:dyDescent="0.2">
      <c r="A656" s="38"/>
      <c r="B656" s="38"/>
      <c r="C656" s="7" t="s">
        <v>335</v>
      </c>
      <c r="D656" s="25"/>
      <c r="E656" s="26" t="s">
        <v>336</v>
      </c>
      <c r="F656" s="19">
        <f>F657</f>
        <v>1475.74902</v>
      </c>
    </row>
    <row r="657" spans="1:6" s="30" customFormat="1" ht="27.75" customHeight="1" x14ac:dyDescent="0.2">
      <c r="A657" s="38"/>
      <c r="B657" s="38"/>
      <c r="C657" s="7" t="s">
        <v>337</v>
      </c>
      <c r="D657" s="25"/>
      <c r="E657" s="26" t="s">
        <v>338</v>
      </c>
      <c r="F657" s="19">
        <f>F658</f>
        <v>1475.74902</v>
      </c>
    </row>
    <row r="658" spans="1:6" s="30" customFormat="1" ht="27.75" customHeight="1" x14ac:dyDescent="0.2">
      <c r="A658" s="38"/>
      <c r="B658" s="38"/>
      <c r="C658" s="7"/>
      <c r="D658" s="25" t="s">
        <v>281</v>
      </c>
      <c r="E658" s="26" t="s">
        <v>282</v>
      </c>
      <c r="F658" s="19">
        <v>1475.74902</v>
      </c>
    </row>
    <row r="659" spans="1:6" s="30" customFormat="1" ht="29.25" customHeight="1" x14ac:dyDescent="0.2">
      <c r="A659" s="38"/>
      <c r="B659" s="38"/>
      <c r="C659" s="7" t="s">
        <v>339</v>
      </c>
      <c r="D659" s="6"/>
      <c r="E659" s="18" t="s">
        <v>78</v>
      </c>
      <c r="F659" s="19">
        <f>F660</f>
        <v>8582.85</v>
      </c>
    </row>
    <row r="660" spans="1:6" s="30" customFormat="1" ht="28.5" customHeight="1" x14ac:dyDescent="0.2">
      <c r="A660" s="38"/>
      <c r="B660" s="38"/>
      <c r="C660" s="7" t="s">
        <v>340</v>
      </c>
      <c r="D660" s="6"/>
      <c r="E660" s="18" t="s">
        <v>79</v>
      </c>
      <c r="F660" s="19">
        <f>F661+F663</f>
        <v>8582.85</v>
      </c>
    </row>
    <row r="661" spans="1:6" s="30" customFormat="1" ht="30" customHeight="1" x14ac:dyDescent="0.2">
      <c r="A661" s="38"/>
      <c r="B661" s="38"/>
      <c r="C661" s="7" t="s">
        <v>341</v>
      </c>
      <c r="D661" s="6"/>
      <c r="E661" s="18" t="s">
        <v>80</v>
      </c>
      <c r="F661" s="19">
        <f>F662</f>
        <v>7351</v>
      </c>
    </row>
    <row r="662" spans="1:6" s="30" customFormat="1" ht="28.5" customHeight="1" x14ac:dyDescent="0.2">
      <c r="A662" s="38"/>
      <c r="B662" s="38"/>
      <c r="C662" s="7"/>
      <c r="D662" s="25" t="s">
        <v>281</v>
      </c>
      <c r="E662" s="26" t="s">
        <v>282</v>
      </c>
      <c r="F662" s="19">
        <v>7351</v>
      </c>
    </row>
    <row r="663" spans="1:6" s="30" customFormat="1" ht="16.5" customHeight="1" x14ac:dyDescent="0.2">
      <c r="A663" s="38"/>
      <c r="B663" s="38"/>
      <c r="C663" s="7" t="s">
        <v>342</v>
      </c>
      <c r="D663" s="25"/>
      <c r="E663" s="26" t="s">
        <v>81</v>
      </c>
      <c r="F663" s="19">
        <f>F664</f>
        <v>1231.8499999999999</v>
      </c>
    </row>
    <row r="664" spans="1:6" s="30" customFormat="1" ht="28.5" customHeight="1" x14ac:dyDescent="0.2">
      <c r="A664" s="38"/>
      <c r="B664" s="38"/>
      <c r="C664" s="7"/>
      <c r="D664" s="25" t="s">
        <v>281</v>
      </c>
      <c r="E664" s="26" t="s">
        <v>282</v>
      </c>
      <c r="F664" s="19">
        <v>1231.8499999999999</v>
      </c>
    </row>
    <row r="665" spans="1:6" s="30" customFormat="1" ht="28.5" customHeight="1" x14ac:dyDescent="0.2">
      <c r="A665" s="38"/>
      <c r="B665" s="38"/>
      <c r="C665" s="7" t="s">
        <v>346</v>
      </c>
      <c r="D665" s="25"/>
      <c r="E665" s="26" t="s">
        <v>85</v>
      </c>
      <c r="F665" s="19">
        <f>F666</f>
        <v>2535.6489999999999</v>
      </c>
    </row>
    <row r="666" spans="1:6" s="30" customFormat="1" ht="29.25" customHeight="1" x14ac:dyDescent="0.2">
      <c r="A666" s="38"/>
      <c r="B666" s="38"/>
      <c r="C666" s="7" t="s">
        <v>347</v>
      </c>
      <c r="D666" s="25"/>
      <c r="E666" s="26" t="s">
        <v>86</v>
      </c>
      <c r="F666" s="19">
        <f>F667</f>
        <v>2535.6489999999999</v>
      </c>
    </row>
    <row r="667" spans="1:6" s="30" customFormat="1" ht="42" customHeight="1" x14ac:dyDescent="0.2">
      <c r="A667" s="38"/>
      <c r="B667" s="38"/>
      <c r="C667" s="7" t="s">
        <v>348</v>
      </c>
      <c r="D667" s="25"/>
      <c r="E667" s="26" t="s">
        <v>31</v>
      </c>
      <c r="F667" s="19">
        <f>F668</f>
        <v>2535.6489999999999</v>
      </c>
    </row>
    <row r="668" spans="1:6" s="30" customFormat="1" ht="29.25" customHeight="1" x14ac:dyDescent="0.2">
      <c r="A668" s="38"/>
      <c r="B668" s="38"/>
      <c r="C668" s="7"/>
      <c r="D668" s="25" t="s">
        <v>281</v>
      </c>
      <c r="E668" s="26" t="s">
        <v>282</v>
      </c>
      <c r="F668" s="19">
        <v>2535.6489999999999</v>
      </c>
    </row>
    <row r="669" spans="1:6" s="30" customFormat="1" ht="16.5" customHeight="1" x14ac:dyDescent="0.2">
      <c r="A669" s="38"/>
      <c r="B669" s="38" t="s">
        <v>574</v>
      </c>
      <c r="C669" s="38"/>
      <c r="D669" s="38"/>
      <c r="E669" s="96" t="s">
        <v>575</v>
      </c>
      <c r="F669" s="19">
        <f>F670</f>
        <v>2274.9597600000002</v>
      </c>
    </row>
    <row r="670" spans="1:6" s="30" customFormat="1" ht="29.25" customHeight="1" x14ac:dyDescent="0.2">
      <c r="A670" s="38"/>
      <c r="B670" s="38"/>
      <c r="C670" s="7" t="s">
        <v>325</v>
      </c>
      <c r="D670" s="6"/>
      <c r="E670" s="18" t="s">
        <v>70</v>
      </c>
      <c r="F670" s="19">
        <f>F671</f>
        <v>2274.9597600000002</v>
      </c>
    </row>
    <row r="671" spans="1:6" s="30" customFormat="1" ht="42.75" customHeight="1" x14ac:dyDescent="0.2">
      <c r="A671" s="38"/>
      <c r="B671" s="38"/>
      <c r="C671" s="7" t="s">
        <v>343</v>
      </c>
      <c r="D671" s="25"/>
      <c r="E671" s="26" t="s">
        <v>82</v>
      </c>
      <c r="F671" s="19">
        <f>F672</f>
        <v>2274.9597600000002</v>
      </c>
    </row>
    <row r="672" spans="1:6" s="30" customFormat="1" ht="27.75" customHeight="1" x14ac:dyDescent="0.2">
      <c r="A672" s="38"/>
      <c r="B672" s="38"/>
      <c r="C672" s="7" t="s">
        <v>344</v>
      </c>
      <c r="D672" s="25"/>
      <c r="E672" s="26" t="s">
        <v>83</v>
      </c>
      <c r="F672" s="19">
        <f>F673</f>
        <v>2274.9597600000002</v>
      </c>
    </row>
    <row r="673" spans="1:6" s="30" customFormat="1" ht="29.25" customHeight="1" x14ac:dyDescent="0.2">
      <c r="A673" s="38"/>
      <c r="B673" s="38"/>
      <c r="C673" s="7" t="s">
        <v>345</v>
      </c>
      <c r="D673" s="25"/>
      <c r="E673" s="26" t="s">
        <v>84</v>
      </c>
      <c r="F673" s="19">
        <f>SUM(F674:F675)</f>
        <v>2274.9597600000002</v>
      </c>
    </row>
    <row r="674" spans="1:6" s="30" customFormat="1" ht="55.5" customHeight="1" x14ac:dyDescent="0.2">
      <c r="A674" s="38"/>
      <c r="B674" s="38"/>
      <c r="C674" s="7"/>
      <c r="D674" s="25" t="s">
        <v>283</v>
      </c>
      <c r="E674" s="26" t="s">
        <v>284</v>
      </c>
      <c r="F674" s="19">
        <v>2207.5179800000001</v>
      </c>
    </row>
    <row r="675" spans="1:6" s="30" customFormat="1" ht="28.5" customHeight="1" x14ac:dyDescent="0.2">
      <c r="A675" s="38"/>
      <c r="B675" s="38"/>
      <c r="C675" s="7"/>
      <c r="D675" s="25" t="s">
        <v>285</v>
      </c>
      <c r="E675" s="26" t="s">
        <v>286</v>
      </c>
      <c r="F675" s="19">
        <v>67.441779999999994</v>
      </c>
    </row>
    <row r="676" spans="1:6" s="116" customFormat="1" ht="15" customHeight="1" x14ac:dyDescent="0.2">
      <c r="A676" s="112"/>
      <c r="B676" s="113"/>
      <c r="C676" s="114"/>
      <c r="D676" s="114"/>
      <c r="E676" s="78" t="s">
        <v>215</v>
      </c>
      <c r="F676" s="115">
        <f>F9+F373+F389+F528+F549+F585</f>
        <v>761178.33762999997</v>
      </c>
    </row>
    <row r="677" spans="1:6" s="84" customFormat="1" x14ac:dyDescent="0.2">
      <c r="C677" s="85"/>
      <c r="D677" s="83"/>
      <c r="E677" s="97"/>
      <c r="F677" s="102">
        <f>'Приложение 2'!D413-'Приложение 3'!F676</f>
        <v>0</v>
      </c>
    </row>
    <row r="678" spans="1:6" s="84" customFormat="1" x14ac:dyDescent="0.2">
      <c r="C678" s="85"/>
      <c r="D678" s="83"/>
      <c r="E678" s="97"/>
      <c r="F678" s="98"/>
    </row>
    <row r="679" spans="1:6" s="84" customFormat="1" x14ac:dyDescent="0.2">
      <c r="C679" s="85"/>
      <c r="D679" s="83"/>
      <c r="E679" s="97"/>
      <c r="F679" s="98"/>
    </row>
    <row r="680" spans="1:6" s="84" customFormat="1" x14ac:dyDescent="0.2">
      <c r="C680" s="85"/>
      <c r="D680" s="83"/>
      <c r="E680" s="99"/>
    </row>
    <row r="681" spans="1:6" s="84" customFormat="1" x14ac:dyDescent="0.2">
      <c r="C681" s="85"/>
      <c r="D681" s="83"/>
      <c r="E681" s="99"/>
    </row>
    <row r="682" spans="1:6" s="84" customFormat="1" x14ac:dyDescent="0.2">
      <c r="C682" s="85"/>
      <c r="D682" s="83"/>
      <c r="E682" s="99"/>
    </row>
    <row r="683" spans="1:6" s="84" customFormat="1" x14ac:dyDescent="0.2">
      <c r="C683" s="85"/>
      <c r="D683" s="83"/>
      <c r="E683" s="99"/>
    </row>
    <row r="684" spans="1:6" s="84" customFormat="1" x14ac:dyDescent="0.2">
      <c r="C684" s="85"/>
      <c r="D684" s="83"/>
      <c r="E684" s="99"/>
    </row>
    <row r="685" spans="1:6" s="84" customFormat="1" x14ac:dyDescent="0.2">
      <c r="C685" s="85"/>
      <c r="D685" s="83"/>
      <c r="E685" s="99"/>
    </row>
    <row r="686" spans="1:6" s="84" customFormat="1" x14ac:dyDescent="0.2">
      <c r="C686" s="85"/>
      <c r="D686" s="83"/>
      <c r="E686" s="99"/>
    </row>
    <row r="687" spans="1:6" s="84" customFormat="1" x14ac:dyDescent="0.2">
      <c r="C687" s="85"/>
      <c r="D687" s="83"/>
      <c r="E687" s="99"/>
    </row>
    <row r="688" spans="1:6" s="84" customFormat="1" x14ac:dyDescent="0.2">
      <c r="C688" s="85"/>
      <c r="D688" s="83"/>
      <c r="E688" s="99"/>
    </row>
    <row r="689" spans="3:5" s="84" customFormat="1" x14ac:dyDescent="0.2">
      <c r="C689" s="85"/>
      <c r="D689" s="83"/>
      <c r="E689" s="99"/>
    </row>
    <row r="690" spans="3:5" s="84" customFormat="1" x14ac:dyDescent="0.2">
      <c r="C690" s="85"/>
      <c r="D690" s="83"/>
      <c r="E690" s="99"/>
    </row>
    <row r="691" spans="3:5" s="84" customFormat="1" x14ac:dyDescent="0.2">
      <c r="C691" s="85"/>
      <c r="D691" s="83"/>
      <c r="E691" s="99"/>
    </row>
    <row r="692" spans="3:5" s="84" customFormat="1" x14ac:dyDescent="0.2">
      <c r="C692" s="85"/>
      <c r="D692" s="83"/>
      <c r="E692" s="99"/>
    </row>
    <row r="693" spans="3:5" s="84" customFormat="1" x14ac:dyDescent="0.2">
      <c r="C693" s="85"/>
      <c r="D693" s="83"/>
      <c r="E693" s="99"/>
    </row>
    <row r="694" spans="3:5" s="84" customFormat="1" x14ac:dyDescent="0.2">
      <c r="C694" s="85"/>
      <c r="D694" s="83"/>
      <c r="E694" s="99"/>
    </row>
    <row r="695" spans="3:5" s="84" customFormat="1" x14ac:dyDescent="0.2">
      <c r="C695" s="85"/>
      <c r="D695" s="83"/>
      <c r="E695" s="99"/>
    </row>
    <row r="696" spans="3:5" s="84" customFormat="1" x14ac:dyDescent="0.2">
      <c r="C696" s="85"/>
      <c r="D696" s="83"/>
      <c r="E696" s="99"/>
    </row>
    <row r="697" spans="3:5" s="84" customFormat="1" x14ac:dyDescent="0.2">
      <c r="C697" s="85"/>
      <c r="D697" s="83"/>
      <c r="E697" s="99"/>
    </row>
    <row r="698" spans="3:5" s="84" customFormat="1" x14ac:dyDescent="0.2">
      <c r="C698" s="85"/>
      <c r="D698" s="83"/>
      <c r="E698" s="99"/>
    </row>
    <row r="699" spans="3:5" s="84" customFormat="1" x14ac:dyDescent="0.2">
      <c r="C699" s="85"/>
      <c r="D699" s="83"/>
      <c r="E699" s="99"/>
    </row>
    <row r="700" spans="3:5" s="84" customFormat="1" x14ac:dyDescent="0.2">
      <c r="C700" s="85"/>
      <c r="D700" s="83"/>
      <c r="E700" s="99"/>
    </row>
    <row r="701" spans="3:5" s="84" customFormat="1" x14ac:dyDescent="0.2">
      <c r="C701" s="85"/>
      <c r="D701" s="83"/>
      <c r="E701" s="99"/>
    </row>
    <row r="702" spans="3:5" s="84" customFormat="1" x14ac:dyDescent="0.2">
      <c r="C702" s="85"/>
      <c r="D702" s="83"/>
      <c r="E702" s="99"/>
    </row>
    <row r="703" spans="3:5" s="84" customFormat="1" x14ac:dyDescent="0.2">
      <c r="C703" s="85"/>
      <c r="D703" s="83"/>
      <c r="E703" s="99"/>
    </row>
    <row r="704" spans="3:5" s="84" customFormat="1" x14ac:dyDescent="0.2">
      <c r="C704" s="85"/>
      <c r="D704" s="83"/>
      <c r="E704" s="99"/>
    </row>
    <row r="705" spans="3:5" s="84" customFormat="1" x14ac:dyDescent="0.2">
      <c r="C705" s="85"/>
      <c r="D705" s="83"/>
      <c r="E705" s="99"/>
    </row>
    <row r="706" spans="3:5" s="84" customFormat="1" x14ac:dyDescent="0.2">
      <c r="C706" s="85"/>
      <c r="D706" s="83"/>
      <c r="E706" s="99"/>
    </row>
    <row r="707" spans="3:5" s="84" customFormat="1" x14ac:dyDescent="0.2">
      <c r="C707" s="85"/>
      <c r="D707" s="83"/>
      <c r="E707" s="99"/>
    </row>
    <row r="708" spans="3:5" s="84" customFormat="1" x14ac:dyDescent="0.2">
      <c r="C708" s="85"/>
      <c r="D708" s="83"/>
      <c r="E708" s="99"/>
    </row>
    <row r="709" spans="3:5" s="84" customFormat="1" x14ac:dyDescent="0.2">
      <c r="C709" s="85"/>
      <c r="D709" s="83"/>
      <c r="E709" s="99"/>
    </row>
    <row r="710" spans="3:5" s="84" customFormat="1" x14ac:dyDescent="0.2">
      <c r="C710" s="85"/>
      <c r="D710" s="83"/>
      <c r="E710" s="99"/>
    </row>
    <row r="711" spans="3:5" s="84" customFormat="1" x14ac:dyDescent="0.2">
      <c r="C711" s="85"/>
      <c r="D711" s="83"/>
      <c r="E711" s="99"/>
    </row>
    <row r="712" spans="3:5" s="84" customFormat="1" x14ac:dyDescent="0.2">
      <c r="C712" s="85"/>
      <c r="D712" s="83"/>
      <c r="E712" s="99"/>
    </row>
    <row r="713" spans="3:5" s="84" customFormat="1" x14ac:dyDescent="0.2">
      <c r="C713" s="85"/>
      <c r="D713" s="83"/>
      <c r="E713" s="99"/>
    </row>
    <row r="714" spans="3:5" s="84" customFormat="1" x14ac:dyDescent="0.2">
      <c r="C714" s="85"/>
      <c r="D714" s="83"/>
      <c r="E714" s="99"/>
    </row>
    <row r="715" spans="3:5" s="84" customFormat="1" x14ac:dyDescent="0.2">
      <c r="C715" s="85"/>
      <c r="D715" s="83"/>
      <c r="E715" s="99"/>
    </row>
    <row r="716" spans="3:5" s="84" customFormat="1" x14ac:dyDescent="0.2">
      <c r="C716" s="85"/>
      <c r="D716" s="83"/>
      <c r="E716" s="99"/>
    </row>
    <row r="717" spans="3:5" s="84" customFormat="1" x14ac:dyDescent="0.2">
      <c r="C717" s="85"/>
      <c r="D717" s="83"/>
      <c r="E717" s="99"/>
    </row>
    <row r="718" spans="3:5" s="84" customFormat="1" x14ac:dyDescent="0.2">
      <c r="C718" s="85"/>
      <c r="D718" s="83"/>
      <c r="E718" s="99"/>
    </row>
    <row r="719" spans="3:5" s="84" customFormat="1" x14ac:dyDescent="0.2">
      <c r="C719" s="85"/>
      <c r="D719" s="83"/>
      <c r="E719" s="99"/>
    </row>
    <row r="720" spans="3:5" s="84" customFormat="1" x14ac:dyDescent="0.2">
      <c r="C720" s="85"/>
      <c r="D720" s="83"/>
      <c r="E720" s="99"/>
    </row>
    <row r="721" spans="3:5" s="84" customFormat="1" x14ac:dyDescent="0.2">
      <c r="C721" s="85"/>
      <c r="D721" s="83"/>
      <c r="E721" s="99"/>
    </row>
    <row r="722" spans="3:5" s="84" customFormat="1" x14ac:dyDescent="0.2">
      <c r="C722" s="85"/>
      <c r="D722" s="83"/>
      <c r="E722" s="99"/>
    </row>
    <row r="723" spans="3:5" s="84" customFormat="1" x14ac:dyDescent="0.2">
      <c r="C723" s="85"/>
      <c r="D723" s="83"/>
      <c r="E723" s="99"/>
    </row>
    <row r="724" spans="3:5" s="84" customFormat="1" x14ac:dyDescent="0.2">
      <c r="C724" s="85"/>
      <c r="D724" s="83"/>
      <c r="E724" s="99"/>
    </row>
    <row r="725" spans="3:5" s="84" customFormat="1" x14ac:dyDescent="0.2">
      <c r="C725" s="85"/>
      <c r="D725" s="83"/>
      <c r="E725" s="99"/>
    </row>
    <row r="726" spans="3:5" s="84" customFormat="1" x14ac:dyDescent="0.2">
      <c r="C726" s="85"/>
      <c r="D726" s="83"/>
      <c r="E726" s="99"/>
    </row>
    <row r="727" spans="3:5" s="84" customFormat="1" x14ac:dyDescent="0.2">
      <c r="C727" s="85"/>
      <c r="D727" s="83"/>
      <c r="E727" s="99"/>
    </row>
    <row r="728" spans="3:5" s="84" customFormat="1" x14ac:dyDescent="0.2">
      <c r="C728" s="85"/>
      <c r="D728" s="83"/>
      <c r="E728" s="99"/>
    </row>
    <row r="729" spans="3:5" s="84" customFormat="1" x14ac:dyDescent="0.2">
      <c r="C729" s="85"/>
      <c r="D729" s="83"/>
      <c r="E729" s="99"/>
    </row>
    <row r="730" spans="3:5" s="84" customFormat="1" x14ac:dyDescent="0.2">
      <c r="C730" s="85"/>
      <c r="D730" s="83"/>
      <c r="E730" s="99"/>
    </row>
    <row r="731" spans="3:5" s="84" customFormat="1" x14ac:dyDescent="0.2">
      <c r="C731" s="85"/>
      <c r="D731" s="83"/>
      <c r="E731" s="99"/>
    </row>
    <row r="732" spans="3:5" s="84" customFormat="1" x14ac:dyDescent="0.2">
      <c r="C732" s="85"/>
      <c r="D732" s="83"/>
      <c r="E732" s="99"/>
    </row>
    <row r="733" spans="3:5" s="84" customFormat="1" x14ac:dyDescent="0.2">
      <c r="C733" s="85"/>
      <c r="D733" s="83"/>
      <c r="E733" s="99"/>
    </row>
    <row r="734" spans="3:5" s="84" customFormat="1" x14ac:dyDescent="0.2">
      <c r="C734" s="85"/>
      <c r="D734" s="83"/>
      <c r="E734" s="99"/>
    </row>
    <row r="735" spans="3:5" s="84" customFormat="1" x14ac:dyDescent="0.2">
      <c r="C735" s="85"/>
      <c r="D735" s="83"/>
      <c r="E735" s="99"/>
    </row>
    <row r="736" spans="3:5" s="84" customFormat="1" x14ac:dyDescent="0.2">
      <c r="C736" s="85"/>
      <c r="D736" s="83"/>
      <c r="E736" s="99"/>
    </row>
    <row r="737" spans="3:5" s="84" customFormat="1" x14ac:dyDescent="0.2">
      <c r="C737" s="85"/>
      <c r="D737" s="83"/>
      <c r="E737" s="99"/>
    </row>
    <row r="738" spans="3:5" s="84" customFormat="1" x14ac:dyDescent="0.2">
      <c r="C738" s="85"/>
      <c r="D738" s="83"/>
      <c r="E738" s="99"/>
    </row>
    <row r="739" spans="3:5" s="84" customFormat="1" x14ac:dyDescent="0.2">
      <c r="C739" s="85"/>
      <c r="D739" s="83"/>
      <c r="E739" s="99"/>
    </row>
    <row r="740" spans="3:5" s="84" customFormat="1" x14ac:dyDescent="0.2">
      <c r="C740" s="85"/>
      <c r="D740" s="83"/>
      <c r="E740" s="99"/>
    </row>
    <row r="741" spans="3:5" s="84" customFormat="1" x14ac:dyDescent="0.2">
      <c r="C741" s="85"/>
      <c r="D741" s="83"/>
      <c r="E741" s="99"/>
    </row>
    <row r="742" spans="3:5" s="84" customFormat="1" x14ac:dyDescent="0.2">
      <c r="C742" s="85"/>
      <c r="D742" s="83"/>
      <c r="E742" s="99"/>
    </row>
    <row r="743" spans="3:5" s="84" customFormat="1" x14ac:dyDescent="0.2">
      <c r="C743" s="85"/>
      <c r="D743" s="83"/>
      <c r="E743" s="99"/>
    </row>
    <row r="744" spans="3:5" s="84" customFormat="1" x14ac:dyDescent="0.2">
      <c r="C744" s="85"/>
      <c r="D744" s="83"/>
      <c r="E744" s="99"/>
    </row>
    <row r="745" spans="3:5" s="84" customFormat="1" x14ac:dyDescent="0.2">
      <c r="C745" s="85"/>
      <c r="D745" s="83"/>
      <c r="E745" s="99"/>
    </row>
    <row r="746" spans="3:5" s="84" customFormat="1" x14ac:dyDescent="0.2">
      <c r="C746" s="85"/>
      <c r="D746" s="83"/>
      <c r="E746" s="99"/>
    </row>
    <row r="747" spans="3:5" s="84" customFormat="1" x14ac:dyDescent="0.2">
      <c r="C747" s="85"/>
      <c r="D747" s="83"/>
      <c r="E747" s="99"/>
    </row>
    <row r="748" spans="3:5" s="84" customFormat="1" x14ac:dyDescent="0.2">
      <c r="C748" s="85"/>
      <c r="D748" s="83"/>
      <c r="E748" s="99"/>
    </row>
    <row r="749" spans="3:5" s="84" customFormat="1" x14ac:dyDescent="0.2">
      <c r="C749" s="85"/>
      <c r="D749" s="83"/>
      <c r="E749" s="99"/>
    </row>
    <row r="750" spans="3:5" s="84" customFormat="1" x14ac:dyDescent="0.2">
      <c r="C750" s="85"/>
      <c r="D750" s="83"/>
      <c r="E750" s="99"/>
    </row>
    <row r="751" spans="3:5" s="84" customFormat="1" x14ac:dyDescent="0.2">
      <c r="C751" s="85"/>
      <c r="D751" s="83"/>
      <c r="E751" s="99"/>
    </row>
    <row r="752" spans="3:5" s="84" customFormat="1" x14ac:dyDescent="0.2">
      <c r="C752" s="85"/>
      <c r="D752" s="83"/>
      <c r="E752" s="99"/>
    </row>
    <row r="753" spans="3:5" s="84" customFormat="1" x14ac:dyDescent="0.2">
      <c r="C753" s="85"/>
      <c r="D753" s="83"/>
      <c r="E753" s="99"/>
    </row>
    <row r="754" spans="3:5" s="84" customFormat="1" x14ac:dyDescent="0.2">
      <c r="C754" s="85"/>
      <c r="D754" s="83"/>
      <c r="E754" s="99"/>
    </row>
    <row r="755" spans="3:5" s="84" customFormat="1" x14ac:dyDescent="0.2">
      <c r="C755" s="85"/>
      <c r="D755" s="83"/>
      <c r="E755" s="99"/>
    </row>
    <row r="756" spans="3:5" s="84" customFormat="1" x14ac:dyDescent="0.2">
      <c r="C756" s="85"/>
      <c r="D756" s="83"/>
      <c r="E756" s="99"/>
    </row>
    <row r="757" spans="3:5" s="84" customFormat="1" x14ac:dyDescent="0.2">
      <c r="C757" s="85"/>
      <c r="D757" s="83"/>
      <c r="E757" s="99"/>
    </row>
    <row r="758" spans="3:5" s="84" customFormat="1" x14ac:dyDescent="0.2">
      <c r="C758" s="85"/>
      <c r="D758" s="83"/>
      <c r="E758" s="99"/>
    </row>
    <row r="759" spans="3:5" s="84" customFormat="1" x14ac:dyDescent="0.2">
      <c r="C759" s="85"/>
      <c r="D759" s="83"/>
      <c r="E759" s="99"/>
    </row>
    <row r="760" spans="3:5" s="84" customFormat="1" x14ac:dyDescent="0.2">
      <c r="C760" s="85"/>
      <c r="D760" s="83"/>
      <c r="E760" s="99"/>
    </row>
    <row r="761" spans="3:5" s="84" customFormat="1" x14ac:dyDescent="0.2">
      <c r="C761" s="85"/>
      <c r="D761" s="83"/>
      <c r="E761" s="99"/>
    </row>
    <row r="762" spans="3:5" s="84" customFormat="1" x14ac:dyDescent="0.2">
      <c r="C762" s="85"/>
      <c r="D762" s="83"/>
      <c r="E762" s="99"/>
    </row>
    <row r="763" spans="3:5" s="84" customFormat="1" x14ac:dyDescent="0.2">
      <c r="C763" s="85"/>
      <c r="D763" s="83"/>
      <c r="E763" s="99"/>
    </row>
    <row r="764" spans="3:5" s="84" customFormat="1" x14ac:dyDescent="0.2">
      <c r="C764" s="85"/>
      <c r="D764" s="83"/>
      <c r="E764" s="99"/>
    </row>
    <row r="765" spans="3:5" s="84" customFormat="1" x14ac:dyDescent="0.2">
      <c r="C765" s="85"/>
      <c r="D765" s="83"/>
      <c r="E765" s="99"/>
    </row>
    <row r="766" spans="3:5" s="84" customFormat="1" x14ac:dyDescent="0.2">
      <c r="C766" s="85"/>
      <c r="D766" s="83"/>
      <c r="E766" s="99"/>
    </row>
    <row r="767" spans="3:5" s="84" customFormat="1" x14ac:dyDescent="0.2">
      <c r="C767" s="85"/>
      <c r="D767" s="83"/>
      <c r="E767" s="99"/>
    </row>
    <row r="768" spans="3:5" s="84" customFormat="1" x14ac:dyDescent="0.2">
      <c r="C768" s="85"/>
      <c r="D768" s="83"/>
    </row>
    <row r="769" spans="3:4" s="84" customFormat="1" x14ac:dyDescent="0.2">
      <c r="C769" s="85"/>
      <c r="D769" s="83"/>
    </row>
  </sheetData>
  <mergeCells count="1">
    <mergeCell ref="A5:F5"/>
  </mergeCells>
  <pageMargins left="0.98425196850393704" right="0.47244094488188981" top="0.51181102362204722" bottom="0.51181102362204722" header="0.31496062992125984" footer="0.11811023622047245"/>
  <pageSetup paperSize="9" scale="90" firstPageNumber="29" orientation="portrait" useFirstPageNumber="1" horizontalDpi="4294967293" verticalDpi="0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9"/>
  <sheetViews>
    <sheetView view="pageBreakPreview" zoomScaleNormal="100" zoomScaleSheetLayoutView="100" workbookViewId="0"/>
  </sheetViews>
  <sheetFormatPr defaultRowHeight="12.75" x14ac:dyDescent="0.2"/>
  <cols>
    <col min="1" max="1" width="9.140625" style="1"/>
    <col min="2" max="2" width="75.7109375" style="1" customWidth="1"/>
    <col min="3" max="3" width="13.5703125" style="1" customWidth="1"/>
  </cols>
  <sheetData>
    <row r="1" spans="1:3" x14ac:dyDescent="0.2">
      <c r="B1" s="1" t="s">
        <v>593</v>
      </c>
    </row>
    <row r="2" spans="1:3" x14ac:dyDescent="0.2">
      <c r="B2" s="1" t="s">
        <v>592</v>
      </c>
    </row>
    <row r="3" spans="1:3" x14ac:dyDescent="0.2">
      <c r="B3" s="1" t="s">
        <v>946</v>
      </c>
    </row>
    <row r="5" spans="1:3" ht="33" customHeight="1" x14ac:dyDescent="0.2">
      <c r="A5" s="232" t="s">
        <v>581</v>
      </c>
      <c r="B5" s="232"/>
      <c r="C5" s="232"/>
    </row>
    <row r="7" spans="1:3" s="106" customFormat="1" ht="30.75" customHeight="1" x14ac:dyDescent="0.2">
      <c r="A7" s="103" t="s">
        <v>489</v>
      </c>
      <c r="B7" s="103" t="s">
        <v>214</v>
      </c>
      <c r="C7" s="8" t="s">
        <v>487</v>
      </c>
    </row>
    <row r="8" spans="1:3" s="108" customFormat="1" ht="12.75" customHeight="1" x14ac:dyDescent="0.2">
      <c r="A8" s="101" t="s">
        <v>580</v>
      </c>
      <c r="B8" s="101">
        <f>A8+1</f>
        <v>2</v>
      </c>
      <c r="C8" s="101">
        <f>B8+1</f>
        <v>3</v>
      </c>
    </row>
    <row r="9" spans="1:3" s="109" customFormat="1" ht="15" customHeight="1" x14ac:dyDescent="0.2">
      <c r="A9" s="103" t="s">
        <v>491</v>
      </c>
      <c r="B9" s="104" t="s">
        <v>582</v>
      </c>
      <c r="C9" s="105">
        <f>SUM(C10:C14)</f>
        <v>75502.708030000009</v>
      </c>
    </row>
    <row r="10" spans="1:3" s="109" customFormat="1" ht="27.75" customHeight="1" x14ac:dyDescent="0.2">
      <c r="A10" s="103" t="s">
        <v>493</v>
      </c>
      <c r="B10" s="104" t="s">
        <v>494</v>
      </c>
      <c r="C10" s="105">
        <v>2594.6857599999998</v>
      </c>
    </row>
    <row r="11" spans="1:3" s="109" customFormat="1" ht="27.75" customHeight="1" x14ac:dyDescent="0.2">
      <c r="A11" s="103" t="s">
        <v>547</v>
      </c>
      <c r="B11" s="104" t="s">
        <v>548</v>
      </c>
      <c r="C11" s="105">
        <v>1989.74216</v>
      </c>
    </row>
    <row r="12" spans="1:3" s="109" customFormat="1" ht="29.25" customHeight="1" x14ac:dyDescent="0.2">
      <c r="A12" s="103" t="s">
        <v>495</v>
      </c>
      <c r="B12" s="104" t="s">
        <v>496</v>
      </c>
      <c r="C12" s="105">
        <v>33103.443550000004</v>
      </c>
    </row>
    <row r="13" spans="1:3" s="109" customFormat="1" ht="27.75" customHeight="1" x14ac:dyDescent="0.2">
      <c r="A13" s="103" t="s">
        <v>565</v>
      </c>
      <c r="B13" s="104" t="s">
        <v>566</v>
      </c>
      <c r="C13" s="105">
        <v>10619.836670000001</v>
      </c>
    </row>
    <row r="14" spans="1:3" s="109" customFormat="1" ht="15" customHeight="1" x14ac:dyDescent="0.2">
      <c r="A14" s="103" t="s">
        <v>497</v>
      </c>
      <c r="B14" s="104" t="s">
        <v>498</v>
      </c>
      <c r="C14" s="105">
        <v>27194.999889999999</v>
      </c>
    </row>
    <row r="15" spans="1:3" s="109" customFormat="1" ht="15" customHeight="1" x14ac:dyDescent="0.2">
      <c r="A15" s="103" t="s">
        <v>499</v>
      </c>
      <c r="B15" s="104" t="s">
        <v>583</v>
      </c>
      <c r="C15" s="105">
        <f>C16</f>
        <v>1318.2</v>
      </c>
    </row>
    <row r="16" spans="1:3" s="109" customFormat="1" ht="15" customHeight="1" x14ac:dyDescent="0.2">
      <c r="A16" s="103" t="s">
        <v>501</v>
      </c>
      <c r="B16" s="104" t="s">
        <v>502</v>
      </c>
      <c r="C16" s="105">
        <v>1318.2</v>
      </c>
    </row>
    <row r="17" spans="1:3" s="109" customFormat="1" ht="15" customHeight="1" x14ac:dyDescent="0.2">
      <c r="A17" s="103" t="s">
        <v>503</v>
      </c>
      <c r="B17" s="104" t="s">
        <v>584</v>
      </c>
      <c r="C17" s="105">
        <f>SUM(C18:C20)</f>
        <v>5470.0405900000005</v>
      </c>
    </row>
    <row r="18" spans="1:3" s="109" customFormat="1" ht="15" customHeight="1" x14ac:dyDescent="0.2">
      <c r="A18" s="103" t="s">
        <v>505</v>
      </c>
      <c r="B18" s="104" t="s">
        <v>506</v>
      </c>
      <c r="C18" s="105">
        <v>148</v>
      </c>
    </row>
    <row r="19" spans="1:3" s="109" customFormat="1" ht="27.75" customHeight="1" x14ac:dyDescent="0.2">
      <c r="A19" s="103" t="s">
        <v>507</v>
      </c>
      <c r="B19" s="104" t="s">
        <v>508</v>
      </c>
      <c r="C19" s="105">
        <v>3174.395</v>
      </c>
    </row>
    <row r="20" spans="1:3" s="109" customFormat="1" ht="15.75" customHeight="1" x14ac:dyDescent="0.2">
      <c r="A20" s="103" t="s">
        <v>509</v>
      </c>
      <c r="B20" s="104" t="s">
        <v>510</v>
      </c>
      <c r="C20" s="105">
        <v>2147.6455900000001</v>
      </c>
    </row>
    <row r="21" spans="1:3" s="109" customFormat="1" ht="14.25" customHeight="1" x14ac:dyDescent="0.2">
      <c r="A21" s="103" t="s">
        <v>511</v>
      </c>
      <c r="B21" s="104" t="s">
        <v>585</v>
      </c>
      <c r="C21" s="105">
        <f>SUM(C22:C25)</f>
        <v>59547.845690000002</v>
      </c>
    </row>
    <row r="22" spans="1:3" s="109" customFormat="1" ht="14.25" customHeight="1" x14ac:dyDescent="0.2">
      <c r="A22" s="103" t="s">
        <v>513</v>
      </c>
      <c r="B22" s="104" t="s">
        <v>514</v>
      </c>
      <c r="C22" s="105">
        <v>537.74266999999998</v>
      </c>
    </row>
    <row r="23" spans="1:3" s="109" customFormat="1" ht="14.25" customHeight="1" x14ac:dyDescent="0.2">
      <c r="A23" s="103" t="s">
        <v>515</v>
      </c>
      <c r="B23" s="104" t="s">
        <v>516</v>
      </c>
      <c r="C23" s="105">
        <v>600</v>
      </c>
    </row>
    <row r="24" spans="1:3" s="109" customFormat="1" ht="14.25" customHeight="1" x14ac:dyDescent="0.2">
      <c r="A24" s="103" t="s">
        <v>517</v>
      </c>
      <c r="B24" s="104" t="s">
        <v>518</v>
      </c>
      <c r="C24" s="105">
        <v>58001.568019999999</v>
      </c>
    </row>
    <row r="25" spans="1:3" s="109" customFormat="1" ht="14.25" customHeight="1" x14ac:dyDescent="0.2">
      <c r="A25" s="103" t="s">
        <v>519</v>
      </c>
      <c r="B25" s="104" t="s">
        <v>520</v>
      </c>
      <c r="C25" s="105">
        <v>408.53500000000003</v>
      </c>
    </row>
    <row r="26" spans="1:3" s="109" customFormat="1" ht="14.25" customHeight="1" x14ac:dyDescent="0.2">
      <c r="A26" s="103" t="s">
        <v>521</v>
      </c>
      <c r="B26" s="104" t="s">
        <v>586</v>
      </c>
      <c r="C26" s="105">
        <f>SUM(C27:C29)</f>
        <v>209556.13565999997</v>
      </c>
    </row>
    <row r="27" spans="1:3" s="109" customFormat="1" ht="14.25" customHeight="1" x14ac:dyDescent="0.2">
      <c r="A27" s="103" t="s">
        <v>523</v>
      </c>
      <c r="B27" s="104" t="s">
        <v>524</v>
      </c>
      <c r="C27" s="105">
        <v>65714.883679999999</v>
      </c>
    </row>
    <row r="28" spans="1:3" s="109" customFormat="1" ht="14.25" customHeight="1" x14ac:dyDescent="0.2">
      <c r="A28" s="103" t="s">
        <v>525</v>
      </c>
      <c r="B28" s="104" t="s">
        <v>526</v>
      </c>
      <c r="C28" s="105">
        <v>106588.58428</v>
      </c>
    </row>
    <row r="29" spans="1:3" s="109" customFormat="1" ht="14.25" customHeight="1" x14ac:dyDescent="0.2">
      <c r="A29" s="103" t="s">
        <v>527</v>
      </c>
      <c r="B29" s="104" t="s">
        <v>528</v>
      </c>
      <c r="C29" s="105">
        <v>37252.667699999998</v>
      </c>
    </row>
    <row r="30" spans="1:3" s="109" customFormat="1" ht="14.25" customHeight="1" x14ac:dyDescent="0.2">
      <c r="A30" s="103" t="s">
        <v>550</v>
      </c>
      <c r="B30" s="104" t="s">
        <v>587</v>
      </c>
      <c r="C30" s="105">
        <f>SUM(C31:C35)</f>
        <v>316829.24911999999</v>
      </c>
    </row>
    <row r="31" spans="1:3" s="109" customFormat="1" ht="14.25" customHeight="1" x14ac:dyDescent="0.2">
      <c r="A31" s="103" t="s">
        <v>552</v>
      </c>
      <c r="B31" s="104" t="s">
        <v>553</v>
      </c>
      <c r="C31" s="105">
        <v>85172.843169999993</v>
      </c>
    </row>
    <row r="32" spans="1:3" s="109" customFormat="1" ht="14.25" customHeight="1" x14ac:dyDescent="0.2">
      <c r="A32" s="103" t="s">
        <v>554</v>
      </c>
      <c r="B32" s="104" t="s">
        <v>555</v>
      </c>
      <c r="C32" s="105">
        <v>191804.32454999999</v>
      </c>
    </row>
    <row r="33" spans="1:3" s="109" customFormat="1" ht="14.25" customHeight="1" x14ac:dyDescent="0.2">
      <c r="A33" s="103" t="s">
        <v>556</v>
      </c>
      <c r="B33" s="104" t="s">
        <v>557</v>
      </c>
      <c r="C33" s="105">
        <v>21382.5</v>
      </c>
    </row>
    <row r="34" spans="1:3" s="109" customFormat="1" ht="14.25" customHeight="1" x14ac:dyDescent="0.2">
      <c r="A34" s="103" t="s">
        <v>558</v>
      </c>
      <c r="B34" s="104" t="s">
        <v>559</v>
      </c>
      <c r="C34" s="105">
        <v>3693.07519</v>
      </c>
    </row>
    <row r="35" spans="1:3" s="109" customFormat="1" ht="14.25" customHeight="1" x14ac:dyDescent="0.2">
      <c r="A35" s="103" t="s">
        <v>560</v>
      </c>
      <c r="B35" s="104" t="s">
        <v>561</v>
      </c>
      <c r="C35" s="105">
        <v>14776.50621</v>
      </c>
    </row>
    <row r="36" spans="1:3" s="109" customFormat="1" ht="14.25" customHeight="1" x14ac:dyDescent="0.2">
      <c r="A36" s="103" t="s">
        <v>570</v>
      </c>
      <c r="B36" s="104" t="s">
        <v>588</v>
      </c>
      <c r="C36" s="105">
        <f>C37</f>
        <v>44583.610339999999</v>
      </c>
    </row>
    <row r="37" spans="1:3" s="109" customFormat="1" ht="14.25" customHeight="1" x14ac:dyDescent="0.2">
      <c r="A37" s="103" t="s">
        <v>572</v>
      </c>
      <c r="B37" s="104" t="s">
        <v>573</v>
      </c>
      <c r="C37" s="105">
        <v>44583.610339999999</v>
      </c>
    </row>
    <row r="38" spans="1:3" s="109" customFormat="1" ht="14.25" customHeight="1" x14ac:dyDescent="0.2">
      <c r="A38" s="103" t="s">
        <v>529</v>
      </c>
      <c r="B38" s="104" t="s">
        <v>589</v>
      </c>
      <c r="C38" s="105">
        <f>SUM(C39:C41)</f>
        <v>23843.266299999999</v>
      </c>
    </row>
    <row r="39" spans="1:3" s="109" customFormat="1" ht="15" customHeight="1" x14ac:dyDescent="0.2">
      <c r="A39" s="103" t="s">
        <v>531</v>
      </c>
      <c r="B39" s="104" t="s">
        <v>532</v>
      </c>
      <c r="C39" s="105">
        <v>5974.2109700000001</v>
      </c>
    </row>
    <row r="40" spans="1:3" s="109" customFormat="1" ht="15" customHeight="1" x14ac:dyDescent="0.2">
      <c r="A40" s="103" t="s">
        <v>533</v>
      </c>
      <c r="B40" s="104" t="s">
        <v>534</v>
      </c>
      <c r="C40" s="105">
        <v>10176.530849999999</v>
      </c>
    </row>
    <row r="41" spans="1:3" s="109" customFormat="1" ht="15" customHeight="1" x14ac:dyDescent="0.2">
      <c r="A41" s="103" t="s">
        <v>536</v>
      </c>
      <c r="B41" s="104" t="s">
        <v>537</v>
      </c>
      <c r="C41" s="105">
        <v>7692.52448</v>
      </c>
    </row>
    <row r="42" spans="1:3" s="109" customFormat="1" ht="15" customHeight="1" x14ac:dyDescent="0.2">
      <c r="A42" s="103" t="s">
        <v>538</v>
      </c>
      <c r="B42" s="104" t="s">
        <v>590</v>
      </c>
      <c r="C42" s="105">
        <f>SUM(C43:C45)</f>
        <v>24524.691900000002</v>
      </c>
    </row>
    <row r="43" spans="1:3" s="109" customFormat="1" ht="15" customHeight="1" x14ac:dyDescent="0.2">
      <c r="A43" s="103" t="s">
        <v>562</v>
      </c>
      <c r="B43" s="104" t="s">
        <v>563</v>
      </c>
      <c r="C43" s="105">
        <v>352.94240000000002</v>
      </c>
    </row>
    <row r="44" spans="1:3" s="109" customFormat="1" ht="15" customHeight="1" x14ac:dyDescent="0.2">
      <c r="A44" s="103" t="s">
        <v>540</v>
      </c>
      <c r="B44" s="104" t="s">
        <v>541</v>
      </c>
      <c r="C44" s="105">
        <v>21896.78974</v>
      </c>
    </row>
    <row r="45" spans="1:3" s="109" customFormat="1" ht="15" customHeight="1" x14ac:dyDescent="0.2">
      <c r="A45" s="103" t="s">
        <v>574</v>
      </c>
      <c r="B45" s="104" t="s">
        <v>575</v>
      </c>
      <c r="C45" s="105">
        <v>2274.9597600000002</v>
      </c>
    </row>
    <row r="46" spans="1:3" s="109" customFormat="1" ht="15" customHeight="1" x14ac:dyDescent="0.2">
      <c r="A46" s="103" t="s">
        <v>542</v>
      </c>
      <c r="B46" s="104" t="s">
        <v>591</v>
      </c>
      <c r="C46" s="105">
        <f>C47</f>
        <v>2.59</v>
      </c>
    </row>
    <row r="47" spans="1:3" s="109" customFormat="1" ht="15" customHeight="1" x14ac:dyDescent="0.2">
      <c r="A47" s="103" t="s">
        <v>544</v>
      </c>
      <c r="B47" s="104" t="s">
        <v>545</v>
      </c>
      <c r="C47" s="105">
        <v>2.59</v>
      </c>
    </row>
    <row r="48" spans="1:3" s="107" customFormat="1" ht="15" customHeight="1" x14ac:dyDescent="0.2">
      <c r="A48" s="110"/>
      <c r="B48" s="100" t="s">
        <v>215</v>
      </c>
      <c r="C48" s="111">
        <f>C9+C15+C17+C21+C26+C30+C36+C38+C42+C46</f>
        <v>761178.33762999997</v>
      </c>
    </row>
    <row r="49" spans="3:3" x14ac:dyDescent="0.2">
      <c r="C49" s="102">
        <f>C48-'Приложение 3'!F676</f>
        <v>0</v>
      </c>
    </row>
  </sheetData>
  <mergeCells count="1">
    <mergeCell ref="A5:C5"/>
  </mergeCells>
  <pageMargins left="0.98425196850393704" right="0.47244094488188981" top="0.51181102362204722" bottom="0.51181102362204722" header="0.31496062992125984" footer="0.31496062992125984"/>
  <pageSetup paperSize="9" scale="90" firstPageNumber="54" orientation="portrait" useFirstPageNumber="1" horizontalDpi="4294967293" verticalDpi="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6"/>
  <sheetViews>
    <sheetView view="pageBreakPreview" zoomScaleNormal="100" zoomScaleSheetLayoutView="100" workbookViewId="0"/>
  </sheetViews>
  <sheetFormatPr defaultRowHeight="12.75" x14ac:dyDescent="0.2"/>
  <cols>
    <col min="1" max="1" width="23" style="1" customWidth="1"/>
    <col min="2" max="2" width="61.28515625" style="1" customWidth="1"/>
    <col min="3" max="3" width="13.85546875" style="1" customWidth="1"/>
  </cols>
  <sheetData>
    <row r="1" spans="1:3" x14ac:dyDescent="0.2">
      <c r="B1" s="1" t="s">
        <v>614</v>
      </c>
    </row>
    <row r="2" spans="1:3" x14ac:dyDescent="0.2">
      <c r="B2" s="1" t="s">
        <v>613</v>
      </c>
    </row>
    <row r="3" spans="1:3" x14ac:dyDescent="0.2">
      <c r="B3" s="1" t="s">
        <v>945</v>
      </c>
    </row>
    <row r="5" spans="1:3" ht="46.5" customHeight="1" x14ac:dyDescent="0.2">
      <c r="A5" s="231" t="s">
        <v>615</v>
      </c>
      <c r="B5" s="231"/>
      <c r="C5" s="231"/>
    </row>
    <row r="7" spans="1:3" ht="42" customHeight="1" x14ac:dyDescent="0.2">
      <c r="A7" s="117" t="s">
        <v>594</v>
      </c>
      <c r="B7" s="117" t="s">
        <v>595</v>
      </c>
      <c r="C7" s="117" t="s">
        <v>596</v>
      </c>
    </row>
    <row r="8" spans="1:3" x14ac:dyDescent="0.2">
      <c r="A8" s="117">
        <v>1</v>
      </c>
      <c r="B8" s="117">
        <v>2</v>
      </c>
      <c r="C8" s="117">
        <v>3</v>
      </c>
    </row>
    <row r="9" spans="1:3" ht="29.25" customHeight="1" x14ac:dyDescent="0.2">
      <c r="A9" s="118" t="s">
        <v>597</v>
      </c>
      <c r="B9" s="119" t="s">
        <v>598</v>
      </c>
      <c r="C9" s="122">
        <f>C10</f>
        <v>8158.3752399999648</v>
      </c>
    </row>
    <row r="10" spans="1:3" ht="15.75" customHeight="1" x14ac:dyDescent="0.2">
      <c r="A10" s="118" t="s">
        <v>599</v>
      </c>
      <c r="B10" s="119" t="s">
        <v>600</v>
      </c>
      <c r="C10" s="122">
        <f>C11+C14</f>
        <v>8158.3752399999648</v>
      </c>
    </row>
    <row r="11" spans="1:3" ht="15.75" customHeight="1" x14ac:dyDescent="0.2">
      <c r="A11" s="117" t="s">
        <v>601</v>
      </c>
      <c r="B11" s="120" t="s">
        <v>602</v>
      </c>
      <c r="C11" s="123">
        <f>C12</f>
        <v>-753019.96239</v>
      </c>
    </row>
    <row r="12" spans="1:3" ht="15.75" customHeight="1" x14ac:dyDescent="0.2">
      <c r="A12" s="117" t="s">
        <v>603</v>
      </c>
      <c r="B12" s="120" t="s">
        <v>604</v>
      </c>
      <c r="C12" s="123">
        <f>C13</f>
        <v>-753019.96239</v>
      </c>
    </row>
    <row r="13" spans="1:3" ht="15.75" customHeight="1" x14ac:dyDescent="0.2">
      <c r="A13" s="117" t="s">
        <v>605</v>
      </c>
      <c r="B13" s="120" t="s">
        <v>606</v>
      </c>
      <c r="C13" s="123">
        <v>-753019.96239</v>
      </c>
    </row>
    <row r="14" spans="1:3" ht="15.75" customHeight="1" x14ac:dyDescent="0.2">
      <c r="A14" s="117" t="s">
        <v>607</v>
      </c>
      <c r="B14" s="120" t="s">
        <v>608</v>
      </c>
      <c r="C14" s="123">
        <f>C15</f>
        <v>761178.33762999997</v>
      </c>
    </row>
    <row r="15" spans="1:3" ht="15.75" customHeight="1" x14ac:dyDescent="0.2">
      <c r="A15" s="117" t="s">
        <v>609</v>
      </c>
      <c r="B15" s="121" t="s">
        <v>610</v>
      </c>
      <c r="C15" s="123">
        <f>C16</f>
        <v>761178.33762999997</v>
      </c>
    </row>
    <row r="16" spans="1:3" ht="29.25" customHeight="1" x14ac:dyDescent="0.2">
      <c r="A16" s="117" t="s">
        <v>611</v>
      </c>
      <c r="B16" s="120" t="s">
        <v>612</v>
      </c>
      <c r="C16" s="123">
        <f>'Приложение 3'!F676</f>
        <v>761178.33762999997</v>
      </c>
    </row>
  </sheetData>
  <mergeCells count="1">
    <mergeCell ref="A5:C5"/>
  </mergeCells>
  <pageMargins left="0.98425196850393704" right="0.47244094488188981" top="0.51181102362204722" bottom="0.51181102362204722" header="0.31496062992125984" footer="0.31496062992125984"/>
  <pageSetup paperSize="9" scale="90" firstPageNumber="55" orientation="portrait" useFirstPageNumber="1" horizontalDpi="4294967293" verticalDpi="0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6"/>
  <sheetViews>
    <sheetView view="pageBreakPreview" zoomScaleNormal="100" zoomScaleSheetLayoutView="100" workbookViewId="0"/>
  </sheetViews>
  <sheetFormatPr defaultRowHeight="12.75" x14ac:dyDescent="0.2"/>
  <cols>
    <col min="1" max="1" width="6.85546875" customWidth="1"/>
    <col min="2" max="2" width="77.140625" customWidth="1"/>
    <col min="3" max="3" width="13.85546875" customWidth="1"/>
  </cols>
  <sheetData>
    <row r="1" spans="1:3" x14ac:dyDescent="0.2">
      <c r="B1" s="1" t="s">
        <v>631</v>
      </c>
    </row>
    <row r="2" spans="1:3" x14ac:dyDescent="0.2">
      <c r="B2" s="1" t="s">
        <v>630</v>
      </c>
    </row>
    <row r="3" spans="1:3" x14ac:dyDescent="0.2">
      <c r="B3" s="1" t="s">
        <v>944</v>
      </c>
    </row>
    <row r="5" spans="1:3" ht="31.5" customHeight="1" x14ac:dyDescent="0.2">
      <c r="A5" s="232" t="s">
        <v>629</v>
      </c>
      <c r="B5" s="232"/>
      <c r="C5" s="232"/>
    </row>
    <row r="7" spans="1:3" ht="18" customHeight="1" x14ac:dyDescent="0.2">
      <c r="A7" s="117" t="s">
        <v>616</v>
      </c>
      <c r="B7" s="117" t="s">
        <v>617</v>
      </c>
      <c r="C7" s="117" t="s">
        <v>596</v>
      </c>
    </row>
    <row r="8" spans="1:3" s="127" customFormat="1" ht="14.25" customHeight="1" x14ac:dyDescent="0.2">
      <c r="A8" s="126">
        <v>1</v>
      </c>
      <c r="B8" s="126">
        <v>2</v>
      </c>
      <c r="C8" s="126">
        <v>3</v>
      </c>
    </row>
    <row r="9" spans="1:3" ht="28.5" customHeight="1" x14ac:dyDescent="0.2">
      <c r="A9" s="124">
        <v>1</v>
      </c>
      <c r="B9" s="120" t="s">
        <v>618</v>
      </c>
      <c r="C9" s="128">
        <f>C11+C12</f>
        <v>57851.568019999999</v>
      </c>
    </row>
    <row r="10" spans="1:3" ht="15" customHeight="1" x14ac:dyDescent="0.2">
      <c r="A10" s="124"/>
      <c r="B10" s="120" t="s">
        <v>579</v>
      </c>
      <c r="C10" s="128"/>
    </row>
    <row r="11" spans="1:3" ht="15" customHeight="1" x14ac:dyDescent="0.2">
      <c r="A11" s="124" t="s">
        <v>625</v>
      </c>
      <c r="B11" s="120" t="s">
        <v>619</v>
      </c>
      <c r="C11" s="128">
        <f>15298.6487+200+599</f>
        <v>16097.6487</v>
      </c>
    </row>
    <row r="12" spans="1:3" ht="15" customHeight="1" x14ac:dyDescent="0.2">
      <c r="A12" s="124" t="s">
        <v>626</v>
      </c>
      <c r="B12" s="120" t="s">
        <v>620</v>
      </c>
      <c r="C12" s="128">
        <f>41553.18033+200.73899</f>
        <v>41753.919320000001</v>
      </c>
    </row>
    <row r="13" spans="1:3" ht="15" customHeight="1" x14ac:dyDescent="0.2">
      <c r="A13" s="124" t="s">
        <v>627</v>
      </c>
      <c r="B13" s="120" t="s">
        <v>621</v>
      </c>
      <c r="C13" s="128">
        <v>37495.233110000001</v>
      </c>
    </row>
    <row r="14" spans="1:3" ht="42" customHeight="1" x14ac:dyDescent="0.2">
      <c r="A14" s="124">
        <v>2</v>
      </c>
      <c r="B14" s="120" t="s">
        <v>622</v>
      </c>
      <c r="C14" s="128">
        <f>C15</f>
        <v>150</v>
      </c>
    </row>
    <row r="15" spans="1:3" ht="42" customHeight="1" x14ac:dyDescent="0.2">
      <c r="A15" s="124" t="s">
        <v>628</v>
      </c>
      <c r="B15" s="120" t="s">
        <v>623</v>
      </c>
      <c r="C15" s="128">
        <v>150</v>
      </c>
    </row>
    <row r="16" spans="1:3" s="127" customFormat="1" ht="15" customHeight="1" x14ac:dyDescent="0.2">
      <c r="A16" s="125"/>
      <c r="B16" s="125" t="s">
        <v>624</v>
      </c>
      <c r="C16" s="129">
        <f>C9+C14</f>
        <v>58001.568019999999</v>
      </c>
    </row>
  </sheetData>
  <mergeCells count="1">
    <mergeCell ref="A5:C5"/>
  </mergeCells>
  <pageMargins left="0.98425196850393704" right="0.51181102362204722" top="0.51181102362204722" bottom="0.47244094488188981" header="0.31496062992125984" footer="0.31496062992125984"/>
  <pageSetup paperSize="9" scale="90" firstPageNumber="56" orientation="portrait" useFirstPageNumber="1" horizontalDpi="4294967293" verticalDpi="0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3"/>
  <sheetViews>
    <sheetView view="pageBreakPreview" zoomScaleNormal="100" zoomScaleSheetLayoutView="100" workbookViewId="0"/>
  </sheetViews>
  <sheetFormatPr defaultRowHeight="12.75" x14ac:dyDescent="0.2"/>
  <cols>
    <col min="1" max="1" width="25.7109375" style="1" customWidth="1"/>
    <col min="2" max="2" width="22.85546875" style="1" customWidth="1"/>
    <col min="3" max="3" width="7.140625" style="1" customWidth="1"/>
    <col min="4" max="4" width="12" style="1" customWidth="1"/>
    <col min="5" max="5" width="19.85546875" style="1" customWidth="1"/>
    <col min="6" max="6" width="10.7109375" style="1" customWidth="1"/>
  </cols>
  <sheetData>
    <row r="1" spans="1:6" x14ac:dyDescent="0.2">
      <c r="D1" s="1" t="s">
        <v>636</v>
      </c>
    </row>
    <row r="2" spans="1:6" x14ac:dyDescent="0.2">
      <c r="D2" s="1" t="s">
        <v>637</v>
      </c>
    </row>
    <row r="3" spans="1:6" x14ac:dyDescent="0.2">
      <c r="D3" s="1" t="s">
        <v>943</v>
      </c>
    </row>
    <row r="5" spans="1:6" ht="33" customHeight="1" x14ac:dyDescent="0.2">
      <c r="A5" s="231" t="s">
        <v>635</v>
      </c>
      <c r="B5" s="231"/>
      <c r="C5" s="231"/>
      <c r="D5" s="231"/>
      <c r="E5" s="231"/>
      <c r="F5" s="231"/>
    </row>
    <row r="7" spans="1:6" ht="44.25" customHeight="1" x14ac:dyDescent="0.2">
      <c r="A7" s="6" t="s">
        <v>632</v>
      </c>
      <c r="B7" s="6" t="s">
        <v>633</v>
      </c>
      <c r="C7" s="6" t="s">
        <v>489</v>
      </c>
      <c r="D7" s="6" t="s">
        <v>212</v>
      </c>
      <c r="E7" s="6" t="s">
        <v>634</v>
      </c>
      <c r="F7" s="6" t="s">
        <v>596</v>
      </c>
    </row>
    <row r="8" spans="1:6" s="127" customFormat="1" x14ac:dyDescent="0.2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</row>
    <row r="9" spans="1:6" ht="28.5" customHeight="1" x14ac:dyDescent="0.2">
      <c r="A9" s="86" t="s">
        <v>582</v>
      </c>
      <c r="B9" s="6"/>
      <c r="C9" s="14" t="s">
        <v>491</v>
      </c>
      <c r="D9" s="6"/>
      <c r="E9" s="6"/>
      <c r="F9" s="130">
        <f>SUM(F10:F29)-F13</f>
        <v>818.07074999999998</v>
      </c>
    </row>
    <row r="10" spans="1:6" s="136" customFormat="1" ht="29.25" customHeight="1" x14ac:dyDescent="0.2">
      <c r="A10" s="133" t="s">
        <v>490</v>
      </c>
      <c r="B10" s="133" t="s">
        <v>669</v>
      </c>
      <c r="C10" s="134" t="s">
        <v>495</v>
      </c>
      <c r="D10" s="134" t="s">
        <v>471</v>
      </c>
      <c r="E10" s="133" t="s">
        <v>198</v>
      </c>
      <c r="F10" s="135">
        <v>87.745000000000005</v>
      </c>
    </row>
    <row r="11" spans="1:6" s="136" customFormat="1" ht="92.25" customHeight="1" x14ac:dyDescent="0.2">
      <c r="A11" s="133" t="s">
        <v>490</v>
      </c>
      <c r="B11" s="133" t="s">
        <v>673</v>
      </c>
      <c r="C11" s="134" t="s">
        <v>495</v>
      </c>
      <c r="D11" s="134" t="s">
        <v>479</v>
      </c>
      <c r="E11" s="137" t="s">
        <v>204</v>
      </c>
      <c r="F11" s="135">
        <f>2.3+0.5</f>
        <v>2.8</v>
      </c>
    </row>
    <row r="12" spans="1:6" s="136" customFormat="1" ht="13.5" customHeight="1" x14ac:dyDescent="0.2">
      <c r="A12" s="133"/>
      <c r="B12" s="133" t="s">
        <v>672</v>
      </c>
      <c r="C12" s="137"/>
      <c r="D12" s="137"/>
      <c r="E12" s="137"/>
      <c r="F12" s="135"/>
    </row>
    <row r="13" spans="1:6" s="136" customFormat="1" ht="65.25" customHeight="1" x14ac:dyDescent="0.2">
      <c r="A13" s="133"/>
      <c r="B13" s="133" t="s">
        <v>674</v>
      </c>
      <c r="C13" s="137"/>
      <c r="D13" s="137"/>
      <c r="E13" s="137"/>
      <c r="F13" s="135">
        <v>2.2999999999999998</v>
      </c>
    </row>
    <row r="14" spans="1:6" s="136" customFormat="1" ht="67.5" customHeight="1" x14ac:dyDescent="0.2">
      <c r="A14" s="133" t="s">
        <v>490</v>
      </c>
      <c r="B14" s="133" t="s">
        <v>671</v>
      </c>
      <c r="C14" s="134" t="s">
        <v>495</v>
      </c>
      <c r="D14" s="134" t="s">
        <v>479</v>
      </c>
      <c r="E14" s="133" t="s">
        <v>204</v>
      </c>
      <c r="F14" s="135">
        <v>9.9591399999999997</v>
      </c>
    </row>
    <row r="15" spans="1:6" s="136" customFormat="1" ht="93.75" customHeight="1" x14ac:dyDescent="0.2">
      <c r="A15" s="133" t="s">
        <v>490</v>
      </c>
      <c r="B15" s="133" t="s">
        <v>638</v>
      </c>
      <c r="C15" s="134" t="s">
        <v>495</v>
      </c>
      <c r="D15" s="134" t="s">
        <v>479</v>
      </c>
      <c r="E15" s="133" t="s">
        <v>204</v>
      </c>
      <c r="F15" s="135">
        <v>81.028000000000006</v>
      </c>
    </row>
    <row r="16" spans="1:6" s="136" customFormat="1" ht="144.75" customHeight="1" x14ac:dyDescent="0.2">
      <c r="A16" s="133" t="s">
        <v>490</v>
      </c>
      <c r="B16" s="133" t="s">
        <v>639</v>
      </c>
      <c r="C16" s="134" t="s">
        <v>497</v>
      </c>
      <c r="D16" s="134" t="s">
        <v>431</v>
      </c>
      <c r="E16" s="133" t="s">
        <v>161</v>
      </c>
      <c r="F16" s="135">
        <v>22</v>
      </c>
    </row>
    <row r="17" spans="1:6" s="136" customFormat="1" ht="93.75" customHeight="1" x14ac:dyDescent="0.2">
      <c r="A17" s="133" t="s">
        <v>490</v>
      </c>
      <c r="B17" s="133" t="s">
        <v>640</v>
      </c>
      <c r="C17" s="134" t="s">
        <v>497</v>
      </c>
      <c r="D17" s="134" t="s">
        <v>432</v>
      </c>
      <c r="E17" s="133" t="s">
        <v>162</v>
      </c>
      <c r="F17" s="135">
        <v>188.47008</v>
      </c>
    </row>
    <row r="18" spans="1:6" s="136" customFormat="1" ht="107.25" customHeight="1" x14ac:dyDescent="0.2">
      <c r="A18" s="133" t="s">
        <v>490</v>
      </c>
      <c r="B18" s="133" t="s">
        <v>641</v>
      </c>
      <c r="C18" s="134" t="s">
        <v>497</v>
      </c>
      <c r="D18" s="134" t="s">
        <v>434</v>
      </c>
      <c r="E18" s="133" t="s">
        <v>164</v>
      </c>
      <c r="F18" s="135">
        <v>196.56</v>
      </c>
    </row>
    <row r="19" spans="1:6" s="136" customFormat="1" ht="105" customHeight="1" x14ac:dyDescent="0.2">
      <c r="A19" s="133" t="s">
        <v>490</v>
      </c>
      <c r="B19" s="133" t="s">
        <v>668</v>
      </c>
      <c r="C19" s="134" t="s">
        <v>497</v>
      </c>
      <c r="D19" s="134" t="s">
        <v>434</v>
      </c>
      <c r="E19" s="133" t="s">
        <v>164</v>
      </c>
      <c r="F19" s="135">
        <v>40.238799999999998</v>
      </c>
    </row>
    <row r="20" spans="1:6" s="136" customFormat="1" ht="105" customHeight="1" x14ac:dyDescent="0.2">
      <c r="A20" s="133" t="s">
        <v>490</v>
      </c>
      <c r="B20" s="133" t="s">
        <v>642</v>
      </c>
      <c r="C20" s="134" t="s">
        <v>497</v>
      </c>
      <c r="D20" s="134" t="s">
        <v>447</v>
      </c>
      <c r="E20" s="133" t="s">
        <v>175</v>
      </c>
      <c r="F20" s="135">
        <v>5.3</v>
      </c>
    </row>
    <row r="21" spans="1:6" s="136" customFormat="1" ht="105" customHeight="1" x14ac:dyDescent="0.2">
      <c r="A21" s="133" t="s">
        <v>490</v>
      </c>
      <c r="B21" s="133" t="s">
        <v>643</v>
      </c>
      <c r="C21" s="134" t="s">
        <v>497</v>
      </c>
      <c r="D21" s="134" t="s">
        <v>447</v>
      </c>
      <c r="E21" s="133" t="s">
        <v>175</v>
      </c>
      <c r="F21" s="135">
        <v>15</v>
      </c>
    </row>
    <row r="22" spans="1:6" s="136" customFormat="1" ht="105" customHeight="1" x14ac:dyDescent="0.2">
      <c r="A22" s="133" t="s">
        <v>490</v>
      </c>
      <c r="B22" s="133" t="s">
        <v>644</v>
      </c>
      <c r="C22" s="134" t="s">
        <v>497</v>
      </c>
      <c r="D22" s="134" t="s">
        <v>447</v>
      </c>
      <c r="E22" s="133" t="s">
        <v>175</v>
      </c>
      <c r="F22" s="135">
        <v>19.649999999999999</v>
      </c>
    </row>
    <row r="23" spans="1:6" s="136" customFormat="1" ht="105" customHeight="1" x14ac:dyDescent="0.2">
      <c r="A23" s="133" t="s">
        <v>490</v>
      </c>
      <c r="B23" s="133" t="s">
        <v>645</v>
      </c>
      <c r="C23" s="134" t="s">
        <v>497</v>
      </c>
      <c r="D23" s="134" t="s">
        <v>447</v>
      </c>
      <c r="E23" s="133" t="s">
        <v>175</v>
      </c>
      <c r="F23" s="135">
        <v>25</v>
      </c>
    </row>
    <row r="24" spans="1:6" s="136" customFormat="1" ht="106.5" customHeight="1" x14ac:dyDescent="0.2">
      <c r="A24" s="133" t="s">
        <v>490</v>
      </c>
      <c r="B24" s="133" t="s">
        <v>646</v>
      </c>
      <c r="C24" s="134" t="s">
        <v>497</v>
      </c>
      <c r="D24" s="134" t="s">
        <v>447</v>
      </c>
      <c r="E24" s="133" t="s">
        <v>175</v>
      </c>
      <c r="F24" s="135">
        <v>11.342449999999999</v>
      </c>
    </row>
    <row r="25" spans="1:6" s="136" customFormat="1" ht="105.75" customHeight="1" x14ac:dyDescent="0.2">
      <c r="A25" s="133" t="s">
        <v>490</v>
      </c>
      <c r="B25" s="133" t="s">
        <v>647</v>
      </c>
      <c r="C25" s="134" t="s">
        <v>497</v>
      </c>
      <c r="D25" s="134" t="s">
        <v>447</v>
      </c>
      <c r="E25" s="133" t="s">
        <v>175</v>
      </c>
      <c r="F25" s="135">
        <v>27.577279999999998</v>
      </c>
    </row>
    <row r="26" spans="1:6" s="136" customFormat="1" ht="105.75" customHeight="1" x14ac:dyDescent="0.2">
      <c r="A26" s="133" t="s">
        <v>490</v>
      </c>
      <c r="B26" s="133" t="s">
        <v>648</v>
      </c>
      <c r="C26" s="134" t="s">
        <v>497</v>
      </c>
      <c r="D26" s="134" t="s">
        <v>479</v>
      </c>
      <c r="E26" s="133" t="s">
        <v>204</v>
      </c>
      <c r="F26" s="135">
        <v>41</v>
      </c>
    </row>
    <row r="27" spans="1:6" s="136" customFormat="1" ht="42" customHeight="1" x14ac:dyDescent="0.2">
      <c r="A27" s="133" t="s">
        <v>490</v>
      </c>
      <c r="B27" s="133" t="s">
        <v>650</v>
      </c>
      <c r="C27" s="134" t="s">
        <v>497</v>
      </c>
      <c r="D27" s="134" t="s">
        <v>479</v>
      </c>
      <c r="E27" s="133" t="s">
        <v>204</v>
      </c>
      <c r="F27" s="135">
        <v>13.57</v>
      </c>
    </row>
    <row r="28" spans="1:6" s="136" customFormat="1" ht="67.5" customHeight="1" x14ac:dyDescent="0.2">
      <c r="A28" s="133" t="s">
        <v>490</v>
      </c>
      <c r="B28" s="133" t="s">
        <v>649</v>
      </c>
      <c r="C28" s="134" t="s">
        <v>497</v>
      </c>
      <c r="D28" s="134" t="s">
        <v>479</v>
      </c>
      <c r="E28" s="133" t="s">
        <v>204</v>
      </c>
      <c r="F28" s="135">
        <v>17.829999999999998</v>
      </c>
    </row>
    <row r="29" spans="1:6" s="136" customFormat="1" ht="40.5" customHeight="1" x14ac:dyDescent="0.2">
      <c r="A29" s="133" t="s">
        <v>490</v>
      </c>
      <c r="B29" s="133" t="s">
        <v>651</v>
      </c>
      <c r="C29" s="134" t="s">
        <v>497</v>
      </c>
      <c r="D29" s="134" t="s">
        <v>479</v>
      </c>
      <c r="E29" s="133" t="s">
        <v>204</v>
      </c>
      <c r="F29" s="135">
        <v>13</v>
      </c>
    </row>
    <row r="30" spans="1:6" ht="53.25" customHeight="1" x14ac:dyDescent="0.2">
      <c r="A30" s="86" t="s">
        <v>584</v>
      </c>
      <c r="B30" s="86"/>
      <c r="C30" s="14" t="s">
        <v>503</v>
      </c>
      <c r="D30" s="14"/>
      <c r="E30" s="86"/>
      <c r="F30" s="130">
        <f>F31</f>
        <v>81</v>
      </c>
    </row>
    <row r="31" spans="1:6" s="136" customFormat="1" ht="105" customHeight="1" x14ac:dyDescent="0.2">
      <c r="A31" s="133" t="s">
        <v>490</v>
      </c>
      <c r="B31" s="133" t="s">
        <v>652</v>
      </c>
      <c r="C31" s="134" t="s">
        <v>507</v>
      </c>
      <c r="D31" s="134" t="s">
        <v>447</v>
      </c>
      <c r="E31" s="133" t="s">
        <v>175</v>
      </c>
      <c r="F31" s="135">
        <v>81</v>
      </c>
    </row>
    <row r="32" spans="1:6" ht="28.5" customHeight="1" x14ac:dyDescent="0.2">
      <c r="A32" s="86" t="s">
        <v>585</v>
      </c>
      <c r="B32" s="86"/>
      <c r="C32" s="14" t="s">
        <v>511</v>
      </c>
      <c r="D32" s="14"/>
      <c r="E32" s="86"/>
      <c r="F32" s="130">
        <f>SUM(F33:F34)</f>
        <v>150</v>
      </c>
    </row>
    <row r="33" spans="1:6" s="136" customFormat="1" ht="107.25" customHeight="1" x14ac:dyDescent="0.2">
      <c r="A33" s="133" t="s">
        <v>490</v>
      </c>
      <c r="B33" s="133" t="s">
        <v>653</v>
      </c>
      <c r="C33" s="134" t="s">
        <v>517</v>
      </c>
      <c r="D33" s="134" t="s">
        <v>447</v>
      </c>
      <c r="E33" s="133" t="s">
        <v>175</v>
      </c>
      <c r="F33" s="135">
        <v>50</v>
      </c>
    </row>
    <row r="34" spans="1:6" s="136" customFormat="1" ht="119.25" customHeight="1" x14ac:dyDescent="0.2">
      <c r="A34" s="133" t="s">
        <v>490</v>
      </c>
      <c r="B34" s="133" t="s">
        <v>654</v>
      </c>
      <c r="C34" s="134" t="s">
        <v>517</v>
      </c>
      <c r="D34" s="134" t="s">
        <v>447</v>
      </c>
      <c r="E34" s="133" t="s">
        <v>175</v>
      </c>
      <c r="F34" s="135">
        <v>100</v>
      </c>
    </row>
    <row r="35" spans="1:6" ht="42" customHeight="1" x14ac:dyDescent="0.2">
      <c r="A35" s="86" t="s">
        <v>586</v>
      </c>
      <c r="B35" s="86"/>
      <c r="C35" s="14" t="s">
        <v>521</v>
      </c>
      <c r="D35" s="14"/>
      <c r="E35" s="86"/>
      <c r="F35" s="130">
        <f>SUM(F36:F47)</f>
        <v>1757.38501</v>
      </c>
    </row>
    <row r="36" spans="1:6" s="136" customFormat="1" ht="93" customHeight="1" x14ac:dyDescent="0.2">
      <c r="A36" s="133" t="s">
        <v>490</v>
      </c>
      <c r="B36" s="133" t="s">
        <v>670</v>
      </c>
      <c r="C36" s="134" t="s">
        <v>523</v>
      </c>
      <c r="D36" s="134" t="s">
        <v>402</v>
      </c>
      <c r="E36" s="133" t="s">
        <v>136</v>
      </c>
      <c r="F36" s="135">
        <v>1.8786700000000001</v>
      </c>
    </row>
    <row r="37" spans="1:6" s="136" customFormat="1" ht="54" customHeight="1" x14ac:dyDescent="0.2">
      <c r="A37" s="133" t="s">
        <v>490</v>
      </c>
      <c r="B37" s="133" t="s">
        <v>655</v>
      </c>
      <c r="C37" s="134" t="s">
        <v>523</v>
      </c>
      <c r="D37" s="134" t="s">
        <v>403</v>
      </c>
      <c r="E37" s="133" t="s">
        <v>137</v>
      </c>
      <c r="F37" s="135">
        <v>480.49799999999999</v>
      </c>
    </row>
    <row r="38" spans="1:6" s="136" customFormat="1" ht="54.75" customHeight="1" x14ac:dyDescent="0.2">
      <c r="A38" s="133" t="s">
        <v>490</v>
      </c>
      <c r="B38" s="133" t="s">
        <v>656</v>
      </c>
      <c r="C38" s="134" t="s">
        <v>523</v>
      </c>
      <c r="D38" s="134" t="s">
        <v>403</v>
      </c>
      <c r="E38" s="133" t="s">
        <v>137</v>
      </c>
      <c r="F38" s="135">
        <v>369.4452</v>
      </c>
    </row>
    <row r="39" spans="1:6" s="136" customFormat="1" ht="106.5" customHeight="1" x14ac:dyDescent="0.2">
      <c r="A39" s="133" t="s">
        <v>490</v>
      </c>
      <c r="B39" s="133" t="s">
        <v>675</v>
      </c>
      <c r="C39" s="134" t="s">
        <v>525</v>
      </c>
      <c r="D39" s="134" t="s">
        <v>376</v>
      </c>
      <c r="E39" s="133" t="s">
        <v>110</v>
      </c>
      <c r="F39" s="135">
        <v>58.5</v>
      </c>
    </row>
    <row r="40" spans="1:6" s="136" customFormat="1" ht="80.25" customHeight="1" x14ac:dyDescent="0.2">
      <c r="A40" s="133" t="s">
        <v>490</v>
      </c>
      <c r="B40" s="133" t="s">
        <v>657</v>
      </c>
      <c r="C40" s="134" t="s">
        <v>525</v>
      </c>
      <c r="D40" s="134" t="s">
        <v>418</v>
      </c>
      <c r="E40" s="133" t="s">
        <v>151</v>
      </c>
      <c r="F40" s="135">
        <v>42.66019</v>
      </c>
    </row>
    <row r="41" spans="1:6" s="136" customFormat="1" ht="92.25" customHeight="1" x14ac:dyDescent="0.2">
      <c r="A41" s="133" t="s">
        <v>490</v>
      </c>
      <c r="B41" s="133" t="s">
        <v>658</v>
      </c>
      <c r="C41" s="134" t="s">
        <v>525</v>
      </c>
      <c r="D41" s="134" t="s">
        <v>418</v>
      </c>
      <c r="E41" s="133" t="s">
        <v>151</v>
      </c>
      <c r="F41" s="135">
        <v>5.5502000000000002</v>
      </c>
    </row>
    <row r="42" spans="1:6" s="136" customFormat="1" ht="80.25" customHeight="1" x14ac:dyDescent="0.2">
      <c r="A42" s="133" t="s">
        <v>490</v>
      </c>
      <c r="B42" s="133" t="s">
        <v>659</v>
      </c>
      <c r="C42" s="134" t="s">
        <v>525</v>
      </c>
      <c r="D42" s="134" t="s">
        <v>479</v>
      </c>
      <c r="E42" s="133" t="s">
        <v>204</v>
      </c>
      <c r="F42" s="135">
        <v>184.3</v>
      </c>
    </row>
    <row r="43" spans="1:6" s="136" customFormat="1" ht="55.5" customHeight="1" x14ac:dyDescent="0.2">
      <c r="A43" s="133" t="s">
        <v>490</v>
      </c>
      <c r="B43" s="133" t="s">
        <v>660</v>
      </c>
      <c r="C43" s="134" t="s">
        <v>525</v>
      </c>
      <c r="D43" s="134" t="s">
        <v>479</v>
      </c>
      <c r="E43" s="133" t="s">
        <v>204</v>
      </c>
      <c r="F43" s="135">
        <v>20.0184</v>
      </c>
    </row>
    <row r="44" spans="1:6" s="136" customFormat="1" ht="80.25" customHeight="1" x14ac:dyDescent="0.2">
      <c r="A44" s="133" t="s">
        <v>490</v>
      </c>
      <c r="B44" s="133" t="s">
        <v>661</v>
      </c>
      <c r="C44" s="134" t="s">
        <v>525</v>
      </c>
      <c r="D44" s="134" t="s">
        <v>479</v>
      </c>
      <c r="E44" s="133" t="s">
        <v>204</v>
      </c>
      <c r="F44" s="135">
        <v>43.6</v>
      </c>
    </row>
    <row r="45" spans="1:6" s="136" customFormat="1" ht="40.5" customHeight="1" x14ac:dyDescent="0.2">
      <c r="A45" s="133" t="s">
        <v>490</v>
      </c>
      <c r="B45" s="133" t="s">
        <v>662</v>
      </c>
      <c r="C45" s="134" t="s">
        <v>525</v>
      </c>
      <c r="D45" s="134" t="s">
        <v>479</v>
      </c>
      <c r="E45" s="133" t="s">
        <v>204</v>
      </c>
      <c r="F45" s="135">
        <v>146.6</v>
      </c>
    </row>
    <row r="46" spans="1:6" s="136" customFormat="1" ht="107.25" customHeight="1" x14ac:dyDescent="0.2">
      <c r="A46" s="133" t="s">
        <v>490</v>
      </c>
      <c r="B46" s="133" t="s">
        <v>663</v>
      </c>
      <c r="C46" s="134" t="s">
        <v>527</v>
      </c>
      <c r="D46" s="134" t="s">
        <v>447</v>
      </c>
      <c r="E46" s="133" t="s">
        <v>175</v>
      </c>
      <c r="F46" s="135">
        <v>125</v>
      </c>
    </row>
    <row r="47" spans="1:6" s="136" customFormat="1" ht="80.25" customHeight="1" x14ac:dyDescent="0.2">
      <c r="A47" s="133" t="s">
        <v>490</v>
      </c>
      <c r="B47" s="133" t="s">
        <v>664</v>
      </c>
      <c r="C47" s="134" t="s">
        <v>527</v>
      </c>
      <c r="D47" s="134" t="s">
        <v>461</v>
      </c>
      <c r="E47" s="133" t="s">
        <v>188</v>
      </c>
      <c r="F47" s="135">
        <v>279.33434999999997</v>
      </c>
    </row>
    <row r="48" spans="1:6" s="131" customFormat="1" ht="15.75" customHeight="1" x14ac:dyDescent="0.2">
      <c r="A48" s="86" t="s">
        <v>587</v>
      </c>
      <c r="C48" s="14" t="s">
        <v>550</v>
      </c>
      <c r="D48" s="14"/>
      <c r="E48" s="86"/>
      <c r="F48" s="130">
        <f>F49</f>
        <v>52.534999999999997</v>
      </c>
    </row>
    <row r="49" spans="1:6" s="136" customFormat="1" ht="105" customHeight="1" x14ac:dyDescent="0.2">
      <c r="A49" s="133" t="s">
        <v>549</v>
      </c>
      <c r="B49" s="133" t="s">
        <v>665</v>
      </c>
      <c r="C49" s="134" t="s">
        <v>560</v>
      </c>
      <c r="D49" s="134" t="s">
        <v>254</v>
      </c>
      <c r="E49" s="133" t="s">
        <v>27</v>
      </c>
      <c r="F49" s="135">
        <v>52.534999999999997</v>
      </c>
    </row>
    <row r="50" spans="1:6" s="131" customFormat="1" ht="28.5" customHeight="1" x14ac:dyDescent="0.2">
      <c r="A50" s="86" t="s">
        <v>590</v>
      </c>
      <c r="B50" s="86"/>
      <c r="C50" s="14" t="s">
        <v>538</v>
      </c>
      <c r="D50" s="14"/>
      <c r="E50" s="86"/>
      <c r="F50" s="130">
        <f>F51</f>
        <v>20</v>
      </c>
    </row>
    <row r="51" spans="1:6" s="136" customFormat="1" ht="170.25" customHeight="1" x14ac:dyDescent="0.2">
      <c r="A51" s="133" t="s">
        <v>490</v>
      </c>
      <c r="B51" s="133" t="s">
        <v>667</v>
      </c>
      <c r="C51" s="134" t="s">
        <v>540</v>
      </c>
      <c r="D51" s="134" t="s">
        <v>330</v>
      </c>
      <c r="E51" s="133" t="s">
        <v>666</v>
      </c>
      <c r="F51" s="135">
        <v>20</v>
      </c>
    </row>
    <row r="52" spans="1:6" s="127" customFormat="1" ht="14.25" customHeight="1" x14ac:dyDescent="0.2">
      <c r="A52" s="233" t="s">
        <v>624</v>
      </c>
      <c r="B52" s="233"/>
      <c r="C52" s="233"/>
      <c r="D52" s="233"/>
      <c r="E52" s="233"/>
      <c r="F52" s="115">
        <f>F9+F30+F32+F35+F50+F48</f>
        <v>2878.9907599999997</v>
      </c>
    </row>
    <row r="53" spans="1:6" x14ac:dyDescent="0.2">
      <c r="F53" s="132"/>
    </row>
  </sheetData>
  <mergeCells count="2">
    <mergeCell ref="A52:E52"/>
    <mergeCell ref="A5:F5"/>
  </mergeCells>
  <pageMargins left="0.98425196850393704" right="0.47244094488188981" top="0.51181102362204722" bottom="0.51181102362204722" header="0.31496062992125984" footer="0.11811023622047245"/>
  <pageSetup paperSize="9" scale="90" firstPageNumber="57" orientation="portrait" useFirstPageNumber="1" horizontalDpi="4294967293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7'!Заголовки_для_печати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  <vt:lpstr>'Приложение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rep:2.54.0.52</dc:description>
  <cp:lastModifiedBy>Главбух</cp:lastModifiedBy>
  <cp:lastPrinted>2022-03-01T04:19:14Z</cp:lastPrinted>
  <dcterms:created xsi:type="dcterms:W3CDTF">2022-02-07T05:41:07Z</dcterms:created>
  <dcterms:modified xsi:type="dcterms:W3CDTF">2022-05-30T06:03:36Z</dcterms:modified>
</cp:coreProperties>
</file>