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240" windowHeight="11820"/>
  </bookViews>
  <sheets>
    <sheet name="Приложение к паспорту МП" sheetId="1" r:id="rId1"/>
    <sheet name="Приложение к пасп ППр 4" sheetId="8" r:id="rId2"/>
    <sheet name="Приложение к ППр 4" sheetId="9" r:id="rId3"/>
  </sheets>
  <definedNames>
    <definedName name="_xlnm.Print_Titles" localSheetId="0">'Приложение к паспорту МП'!$10:$11</definedName>
    <definedName name="_xlnm.Print_Titles" localSheetId="2">'Приложение к ППр 4'!$9:$12</definedName>
  </definedNames>
  <calcPr calcId="145621"/>
</workbook>
</file>

<file path=xl/calcChain.xml><?xml version="1.0" encoding="utf-8"?>
<calcChain xmlns="http://schemas.openxmlformats.org/spreadsheetml/2006/main">
  <c r="D24" i="9" l="1"/>
  <c r="F15" i="9"/>
  <c r="F13" i="9" s="1"/>
  <c r="D31" i="9"/>
  <c r="D30" i="9"/>
  <c r="D32" i="9"/>
  <c r="D28" i="9"/>
  <c r="D27" i="9"/>
  <c r="D26" i="9"/>
  <c r="D23" i="9"/>
  <c r="D22" i="9"/>
  <c r="D21" i="9"/>
  <c r="D19" i="9"/>
  <c r="D18" i="9"/>
  <c r="D17" i="9"/>
  <c r="D28" i="8"/>
  <c r="C15" i="8"/>
  <c r="C14" i="8" s="1"/>
  <c r="C24" i="8"/>
  <c r="D32" i="8"/>
  <c r="D31" i="8"/>
  <c r="D30" i="8"/>
  <c r="D27" i="8"/>
  <c r="D26" i="8"/>
  <c r="D19" i="8"/>
  <c r="D22" i="8"/>
  <c r="D21" i="8"/>
  <c r="D23" i="8"/>
  <c r="D18" i="8"/>
  <c r="D17" i="8"/>
  <c r="C12" i="8" l="1"/>
  <c r="C13" i="1"/>
  <c r="C14" i="1"/>
  <c r="C34" i="1"/>
  <c r="C37" i="1"/>
  <c r="C35" i="1"/>
  <c r="C36" i="1"/>
  <c r="D29" i="9" l="1"/>
  <c r="D25" i="9"/>
  <c r="D20" i="9"/>
  <c r="D16" i="9"/>
  <c r="D16" i="8"/>
  <c r="D20" i="8"/>
  <c r="D29" i="8"/>
  <c r="D25" i="8"/>
  <c r="D24" i="8" s="1"/>
  <c r="B24" i="8"/>
  <c r="B37" i="1"/>
  <c r="E27" i="1" l="1"/>
  <c r="E24" i="9" l="1"/>
  <c r="E15" i="9"/>
  <c r="D15" i="9" s="1"/>
  <c r="B14" i="8" l="1"/>
  <c r="D14" i="8" s="1"/>
  <c r="B15" i="8"/>
  <c r="D15" i="8" s="1"/>
  <c r="B36" i="1"/>
  <c r="C15" i="1" l="1"/>
  <c r="C16" i="1"/>
  <c r="D18" i="1"/>
  <c r="C18" i="1"/>
  <c r="C24" i="1"/>
  <c r="C12" i="1" l="1"/>
  <c r="E13" i="9" l="1"/>
  <c r="D14" i="9"/>
  <c r="D33" i="8"/>
  <c r="B12" i="8" l="1"/>
  <c r="D12" i="8" s="1"/>
  <c r="B19" i="1"/>
  <c r="E19" i="1" s="1"/>
  <c r="E20" i="1"/>
  <c r="B16" i="1"/>
  <c r="E16" i="1" s="1"/>
  <c r="B14" i="1"/>
  <c r="E37" i="1"/>
  <c r="E38" i="1"/>
  <c r="E30" i="1"/>
  <c r="E31" i="1"/>
  <c r="E32" i="1"/>
  <c r="E25" i="1"/>
  <c r="E26" i="1"/>
  <c r="E22" i="1"/>
  <c r="E21" i="1"/>
  <c r="E29" i="1" l="1"/>
  <c r="E36" i="1"/>
  <c r="E24" i="1"/>
  <c r="B15" i="1"/>
  <c r="E15" i="1" s="1"/>
  <c r="E14" i="1"/>
  <c r="B29" i="1"/>
  <c r="B35" i="1"/>
  <c r="B24" i="1"/>
  <c r="B18" i="1"/>
  <c r="E18" i="1" s="1"/>
  <c r="B34" i="1" l="1"/>
  <c r="E35" i="1"/>
  <c r="E34" i="1" s="1"/>
  <c r="B13" i="1"/>
  <c r="B12" i="1" l="1"/>
  <c r="E12" i="1" s="1"/>
  <c r="E13" i="1"/>
  <c r="D13" i="9"/>
  <c r="F24" i="9"/>
</calcChain>
</file>

<file path=xl/sharedStrings.xml><?xml version="1.0" encoding="utf-8"?>
<sst xmlns="http://schemas.openxmlformats.org/spreadsheetml/2006/main" count="102" uniqueCount="59">
  <si>
    <t>Источники финансирования</t>
  </si>
  <si>
    <t>Расходы, тыс. руб.</t>
  </si>
  <si>
    <t>2018 г.</t>
  </si>
  <si>
    <t>Всего по программе, в том числе:</t>
  </si>
  <si>
    <t>Местный бюджет, в т.ч.:</t>
  </si>
  <si>
    <t>средства бюджетов поселений</t>
  </si>
  <si>
    <t>Краевой бюджет</t>
  </si>
  <si>
    <t>Федеральный бюджет</t>
  </si>
  <si>
    <t>Подпрограмма 1. Дорожная деятельность</t>
  </si>
  <si>
    <t>Всего, в том числе:</t>
  </si>
  <si>
    <t>Местный бюджет</t>
  </si>
  <si>
    <t>ИТОГО</t>
  </si>
  <si>
    <t>Подпрограмма 2. Реализация программ местного развития шахтерских городов и поселков</t>
  </si>
  <si>
    <t>Подпрограмма 3. Градостроительная деятельность</t>
  </si>
  <si>
    <t>Местный бюджет, в т.ч. :</t>
  </si>
  <si>
    <t>Итого</t>
  </si>
  <si>
    <t>Всего,</t>
  </si>
  <si>
    <t>в том числе:</t>
  </si>
  <si>
    <t>федеральный бюджет</t>
  </si>
  <si>
    <t>2018 год</t>
  </si>
  <si>
    <t>Объем и источники финансирования муниципальной программы в разрезе подпрограмм</t>
  </si>
  <si>
    <t>V. Информация по ресурсному обеспечению подпрограммы муниципальной программы</t>
  </si>
  <si>
    <t>№ п.п.</t>
  </si>
  <si>
    <t>Мероприятия</t>
  </si>
  <si>
    <t>Объем финансирования, тыс. руб.</t>
  </si>
  <si>
    <t>Всего</t>
  </si>
  <si>
    <t>Всего по подпрограмме, в т.ч.</t>
  </si>
  <si>
    <t>1.</t>
  </si>
  <si>
    <t>Федеральный бюджет, Администрация Кизеловского МР</t>
  </si>
  <si>
    <t>Х</t>
  </si>
  <si>
    <t>местный бюджет, в т.ч.</t>
  </si>
  <si>
    <t>2019 г.</t>
  </si>
  <si>
    <t>2020 г.</t>
  </si>
  <si>
    <t>Приложение к паспорту 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инфраструктур Кизеловского муниципального района" на 2018-2020 г.г.</t>
  </si>
  <si>
    <t xml:space="preserve">Объемы и источники финансирования подпрограммы 4 «Приобретение в собственность Кизеловского городского поселения  объектов муниципального жилищного фонда» </t>
  </si>
  <si>
    <t>бюджет Кизеловского ГП, в т.ч.</t>
  </si>
  <si>
    <t>Подпрограмма 4. Приобретение в собственность Кизеловского городского поселения объектов муниципального жилищного фонда</t>
  </si>
  <si>
    <t>краевой бюджет, в т.ч.</t>
  </si>
  <si>
    <t xml:space="preserve">                                     Приложение 1 к постановлению Администрации Кизеловского</t>
  </si>
  <si>
    <t xml:space="preserve">                                                                                    Приложение к подпрограмме                                                                                                                                   "Приобретение в собственность Кизеловского городского поселения объектов муниципального жилищного фонда" программы "Развитие инфраструктуры Кизеловского муниципального района" на 2018-2020 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</si>
  <si>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Пермского края, Администрация Кизеловского МР, в т.ч.</t>
  </si>
  <si>
    <t>Приобретение в собственность Кизеловского городского поселения объектов муниципального жилищного фонда</t>
  </si>
  <si>
    <t>Местный бюджет, Администрация Кизеловского ГП, в т.ч.</t>
  </si>
  <si>
    <t xml:space="preserve">                                                                                    Приложение к паспорту подпрограммы                                                                                                                                   "Приобретение в собственность Кизеловского городского поселения объектов муниципального жилищного фонда" программы"Развитие инфраструктуры Кизеловского муниципального района" на 2018-2020 г.г.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</si>
  <si>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муниципального района от ___.11.2018 №_______</t>
  </si>
  <si>
    <t>2019 год</t>
  </si>
  <si>
    <t xml:space="preserve">                                                                     муниципального района от ___.11.2018 №_______</t>
  </si>
  <si>
    <t xml:space="preserve">                                                                                                     муниципального района от ___.11.2018 №_______</t>
  </si>
  <si>
    <t>приобретение в собственность Кизеловского городского поселения объекта муниципального жилищного фонда  (однокомнатной квартиры не менее 30 кв.м.)</t>
  </si>
  <si>
    <t>приобретение в собственность Кизеловского городского поселения объекта муниципального жилищного фонда (двухкомнатной квартиры)</t>
  </si>
  <si>
    <t>приобретение в собственность Кизеловского городского поселения объекта муниципального жилищного фонда (двухкомнатного жилого помещения не менее 42 кв.м.)</t>
  </si>
  <si>
    <t>приобретение в собственность Кизеловского городского поселения объекта муниципального жилищного фонда (двухкомнатной квартиры не менее 42 кв.м.)</t>
  </si>
  <si>
    <t>приобретение в собственность Кизеловского городского поселения объекта муниципального жилищного фонда (двухкомнатной квартиры не менее 40 кв.м.)</t>
  </si>
  <si>
    <t>приобретение в собственность Кизеловского городского поселения объекта муниципального жилищного фонда  (однокомнатной квартиры не менее 32 кв.м.)</t>
  </si>
  <si>
    <t>приобретение в собственность Кизеловского городского поселения объекта муниципального жилищного фонда  (однокомнатного жилого помещения не менее 32 кв.м.)</t>
  </si>
  <si>
    <t>приобретение в собственность Кизеловского городского поселения объекта муниципального жилищного фонда (однокомнатной квартиры)</t>
  </si>
  <si>
    <t xml:space="preserve">Источники финансирования, ГРБС </t>
  </si>
  <si>
    <t xml:space="preserve">                                                  Приложение 3 к постановлению Администрации Кизеловского</t>
  </si>
  <si>
    <t xml:space="preserve">                                                                                  Приложение 4 к постановлению Администрации Кизеловского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</si>
</sst>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0" fillId="0" borderId="0" xfId="0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vertical="top" wrapText="1"/>
    </xf>
    <xf numFmtId="49" fontId="0" fillId="0" borderId="0" xfId="0" applyNumberFormat="1" applyBorder="1" applyAlignment="1">
      <alignment horizontal="center" vertical="top"/>
    </xf>
    <xf numFmtId="164" fontId="0" fillId="0" borderId="0" xfId="0" applyNumberForma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0" fillId="0" borderId="5" xfId="0" applyNumberFormat="1" applyBorder="1"/>
    <xf numFmtId="0" fontId="5" fillId="0" borderId="0" xfId="0" applyFont="1"/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/>
    <xf numFmtId="0" fontId="0" fillId="0" borderId="2" xfId="0" applyBorder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4" zoomScale="90" zoomScaleNormal="90" workbookViewId="0">
      <selection activeCell="E12" sqref="E12"/>
    </sheetView>
  </sheetViews>
  <sheetFormatPr defaultRowHeight="15.75" x14ac:dyDescent="0.25"/>
  <cols>
    <col min="1" max="1" width="30.625" customWidth="1"/>
    <col min="2" max="5" width="16.625" customWidth="1"/>
  </cols>
  <sheetData>
    <row r="1" spans="1:6" x14ac:dyDescent="0.25">
      <c r="A1" s="21"/>
      <c r="B1" s="21" t="s">
        <v>38</v>
      </c>
      <c r="C1" s="21"/>
      <c r="D1" s="21"/>
      <c r="E1" s="21"/>
    </row>
    <row r="2" spans="1:6" x14ac:dyDescent="0.25">
      <c r="A2" s="21"/>
      <c r="B2" s="21" t="s">
        <v>44</v>
      </c>
      <c r="C2" s="21"/>
      <c r="D2" s="21"/>
      <c r="E2" s="21"/>
    </row>
    <row r="3" spans="1:6" x14ac:dyDescent="0.25">
      <c r="A3" s="21"/>
      <c r="B3" s="21"/>
      <c r="C3" s="21"/>
      <c r="D3" s="21"/>
      <c r="E3" s="21"/>
    </row>
    <row r="4" spans="1:6" ht="9.9499999999999993" customHeight="1" x14ac:dyDescent="0.25">
      <c r="A4" s="32" t="s">
        <v>33</v>
      </c>
      <c r="B4" s="32"/>
      <c r="C4" s="32"/>
      <c r="D4" s="32"/>
      <c r="E4" s="32"/>
    </row>
    <row r="5" spans="1:6" ht="9.9499999999999993" customHeight="1" x14ac:dyDescent="0.25">
      <c r="A5" s="32"/>
      <c r="B5" s="32"/>
      <c r="C5" s="32"/>
      <c r="D5" s="32"/>
      <c r="E5" s="32"/>
      <c r="F5" s="6"/>
    </row>
    <row r="6" spans="1:6" ht="9.9499999999999993" customHeight="1" x14ac:dyDescent="0.25">
      <c r="A6" s="32"/>
      <c r="B6" s="32"/>
      <c r="C6" s="32"/>
      <c r="D6" s="32"/>
      <c r="E6" s="32"/>
      <c r="F6" s="6"/>
    </row>
    <row r="7" spans="1:6" ht="9.9499999999999993" customHeight="1" x14ac:dyDescent="0.25">
      <c r="A7" s="32"/>
      <c r="B7" s="32"/>
      <c r="C7" s="32"/>
      <c r="D7" s="32"/>
      <c r="E7" s="32"/>
      <c r="F7" s="6"/>
    </row>
    <row r="8" spans="1:6" ht="12" customHeight="1" x14ac:dyDescent="0.25">
      <c r="A8" s="41" t="s">
        <v>20</v>
      </c>
      <c r="B8" s="41"/>
      <c r="C8" s="41"/>
      <c r="D8" s="41"/>
      <c r="E8" s="41"/>
    </row>
    <row r="9" spans="1:6" ht="12" customHeight="1" x14ac:dyDescent="0.25">
      <c r="A9" s="42"/>
      <c r="B9" s="42"/>
      <c r="C9" s="42"/>
      <c r="D9" s="42"/>
      <c r="E9" s="42"/>
    </row>
    <row r="10" spans="1:6" ht="16.5" x14ac:dyDescent="0.25">
      <c r="A10" s="43" t="s">
        <v>0</v>
      </c>
      <c r="B10" s="44" t="s">
        <v>1</v>
      </c>
      <c r="C10" s="44"/>
      <c r="D10" s="44"/>
      <c r="E10" s="44"/>
    </row>
    <row r="11" spans="1:6" ht="16.5" x14ac:dyDescent="0.25">
      <c r="A11" s="43"/>
      <c r="B11" s="1" t="s">
        <v>2</v>
      </c>
      <c r="C11" s="19" t="s">
        <v>31</v>
      </c>
      <c r="D11" s="19" t="s">
        <v>32</v>
      </c>
      <c r="E11" s="1" t="s">
        <v>11</v>
      </c>
    </row>
    <row r="12" spans="1:6" ht="35.1" customHeight="1" x14ac:dyDescent="0.25">
      <c r="A12" s="11" t="s">
        <v>3</v>
      </c>
      <c r="B12" s="10">
        <f>B16+B15+B13</f>
        <v>137573.27743000002</v>
      </c>
      <c r="C12" s="10">
        <f>C13+C15+C16</f>
        <v>21345</v>
      </c>
      <c r="D12" s="10">
        <v>3411</v>
      </c>
      <c r="E12" s="10">
        <f>B12+C12+D12</f>
        <v>162329.27743000002</v>
      </c>
    </row>
    <row r="13" spans="1:6" ht="16.5" x14ac:dyDescent="0.25">
      <c r="A13" s="2" t="s">
        <v>4</v>
      </c>
      <c r="B13" s="8">
        <f>B19+B25+B30+B35</f>
        <v>8381.7914300000011</v>
      </c>
      <c r="C13" s="8">
        <f>C19+C25+C30+C35</f>
        <v>4028.25</v>
      </c>
      <c r="D13" s="8">
        <v>3411</v>
      </c>
      <c r="E13" s="8">
        <f>B13+C13+D13</f>
        <v>15821.041430000001</v>
      </c>
    </row>
    <row r="14" spans="1:6" ht="16.5" x14ac:dyDescent="0.25">
      <c r="A14" s="2" t="s">
        <v>5</v>
      </c>
      <c r="B14" s="8">
        <f>B20+B36</f>
        <v>948.69142999999997</v>
      </c>
      <c r="C14" s="8">
        <f>C20+C36</f>
        <v>638.25</v>
      </c>
      <c r="D14" s="8">
        <v>0</v>
      </c>
      <c r="E14" s="8">
        <f t="shared" ref="E14:E15" si="0">B14</f>
        <v>948.69142999999997</v>
      </c>
    </row>
    <row r="15" spans="1:6" ht="16.5" x14ac:dyDescent="0.25">
      <c r="A15" s="3" t="s">
        <v>6</v>
      </c>
      <c r="B15" s="8">
        <f>B21+B26+B31+B37</f>
        <v>21811.186000000002</v>
      </c>
      <c r="C15" s="8">
        <f>C37+C31+C26+C21</f>
        <v>1914.75</v>
      </c>
      <c r="D15" s="8">
        <v>0</v>
      </c>
      <c r="E15" s="8">
        <f t="shared" si="0"/>
        <v>21811.186000000002</v>
      </c>
    </row>
    <row r="16" spans="1:6" ht="16.5" x14ac:dyDescent="0.25">
      <c r="A16" s="4" t="s">
        <v>7</v>
      </c>
      <c r="B16" s="8">
        <f>B22+B27+B32+B38</f>
        <v>107380.3</v>
      </c>
      <c r="C16" s="8">
        <f>C38+C32+C27+C22</f>
        <v>15402</v>
      </c>
      <c r="D16" s="8">
        <v>0</v>
      </c>
      <c r="E16" s="8">
        <f>B16+C16+D16</f>
        <v>122782.3</v>
      </c>
    </row>
    <row r="17" spans="1:5" ht="16.5" x14ac:dyDescent="0.25">
      <c r="A17" s="45" t="s">
        <v>8</v>
      </c>
      <c r="B17" s="45"/>
      <c r="C17" s="45"/>
      <c r="D17" s="45"/>
      <c r="E17" s="45"/>
    </row>
    <row r="18" spans="1:5" ht="16.5" x14ac:dyDescent="0.25">
      <c r="A18" s="2" t="s">
        <v>9</v>
      </c>
      <c r="B18" s="5">
        <f>B19+B21+B22</f>
        <v>25663.87743</v>
      </c>
      <c r="C18" s="5">
        <f>C19+C21+C22</f>
        <v>3390</v>
      </c>
      <c r="D18" s="5">
        <f>D19+D21+D22</f>
        <v>3411</v>
      </c>
      <c r="E18" s="5">
        <f>B18+C18+D18</f>
        <v>32464.87743</v>
      </c>
    </row>
    <row r="19" spans="1:5" ht="16.5" x14ac:dyDescent="0.25">
      <c r="A19" s="2" t="s">
        <v>14</v>
      </c>
      <c r="B19" s="5">
        <f>4538+B20</f>
        <v>5065.6914299999999</v>
      </c>
      <c r="C19" s="5">
        <v>3390</v>
      </c>
      <c r="D19" s="5">
        <v>3411</v>
      </c>
      <c r="E19" s="5">
        <f>B19+C19+D19</f>
        <v>11866.691429999999</v>
      </c>
    </row>
    <row r="20" spans="1:5" ht="16.5" x14ac:dyDescent="0.25">
      <c r="A20" s="2" t="s">
        <v>5</v>
      </c>
      <c r="B20" s="5">
        <v>527.69142999999997</v>
      </c>
      <c r="C20" s="5">
        <v>0</v>
      </c>
      <c r="D20" s="5">
        <v>0</v>
      </c>
      <c r="E20" s="5">
        <f>B20</f>
        <v>527.69142999999997</v>
      </c>
    </row>
    <row r="21" spans="1:5" ht="16.5" x14ac:dyDescent="0.25">
      <c r="A21" s="3" t="s">
        <v>6</v>
      </c>
      <c r="B21" s="5">
        <v>20598.186000000002</v>
      </c>
      <c r="C21" s="5">
        <v>0</v>
      </c>
      <c r="D21" s="5">
        <v>0</v>
      </c>
      <c r="E21" s="5">
        <f>B21</f>
        <v>20598.186000000002</v>
      </c>
    </row>
    <row r="22" spans="1:5" ht="16.5" x14ac:dyDescent="0.25">
      <c r="A22" s="2" t="s">
        <v>7</v>
      </c>
      <c r="B22" s="5">
        <v>0</v>
      </c>
      <c r="C22" s="5">
        <v>0</v>
      </c>
      <c r="D22" s="5">
        <v>0</v>
      </c>
      <c r="E22" s="5">
        <f>B22</f>
        <v>0</v>
      </c>
    </row>
    <row r="23" spans="1:5" ht="16.5" x14ac:dyDescent="0.25">
      <c r="A23" s="33" t="s">
        <v>12</v>
      </c>
      <c r="B23" s="34"/>
      <c r="C23" s="34"/>
      <c r="D23" s="34"/>
      <c r="E23" s="35"/>
    </row>
    <row r="24" spans="1:5" ht="16.5" x14ac:dyDescent="0.25">
      <c r="A24" s="2" t="s">
        <v>9</v>
      </c>
      <c r="B24" s="5">
        <f>B27+B26+B25</f>
        <v>110215.3</v>
      </c>
      <c r="C24" s="5">
        <f>C25+C26+C27</f>
        <v>15402</v>
      </c>
      <c r="D24" s="5">
        <v>0</v>
      </c>
      <c r="E24" s="5">
        <f>E25+E26+E27</f>
        <v>125617.3</v>
      </c>
    </row>
    <row r="25" spans="1:5" ht="16.5" x14ac:dyDescent="0.25">
      <c r="A25" s="2" t="s">
        <v>10</v>
      </c>
      <c r="B25" s="5">
        <v>2835</v>
      </c>
      <c r="C25" s="5">
        <v>0</v>
      </c>
      <c r="D25" s="5">
        <v>0</v>
      </c>
      <c r="E25" s="5">
        <f>B25</f>
        <v>2835</v>
      </c>
    </row>
    <row r="26" spans="1:5" ht="16.5" x14ac:dyDescent="0.25">
      <c r="A26" s="3" t="s">
        <v>6</v>
      </c>
      <c r="B26" s="5">
        <v>0</v>
      </c>
      <c r="C26" s="5">
        <v>0</v>
      </c>
      <c r="D26" s="5">
        <v>0</v>
      </c>
      <c r="E26" s="5">
        <f>B26</f>
        <v>0</v>
      </c>
    </row>
    <row r="27" spans="1:5" ht="16.5" x14ac:dyDescent="0.25">
      <c r="A27" s="2" t="s">
        <v>7</v>
      </c>
      <c r="B27" s="5">
        <v>107380.3</v>
      </c>
      <c r="C27" s="5">
        <v>15402</v>
      </c>
      <c r="D27" s="5">
        <v>0</v>
      </c>
      <c r="E27" s="5">
        <f>B27+C27+D27</f>
        <v>122782.3</v>
      </c>
    </row>
    <row r="28" spans="1:5" ht="16.5" x14ac:dyDescent="0.25">
      <c r="A28" s="36" t="s">
        <v>13</v>
      </c>
      <c r="B28" s="37"/>
      <c r="C28" s="37"/>
      <c r="D28" s="37"/>
      <c r="E28" s="37"/>
    </row>
    <row r="29" spans="1:5" ht="16.5" x14ac:dyDescent="0.25">
      <c r="A29" s="2" t="s">
        <v>9</v>
      </c>
      <c r="B29" s="5">
        <f>B30+B31</f>
        <v>60.1</v>
      </c>
      <c r="C29" s="5">
        <v>0</v>
      </c>
      <c r="D29" s="5">
        <v>0</v>
      </c>
      <c r="E29" s="5">
        <f>E30+E31+E32</f>
        <v>60.1</v>
      </c>
    </row>
    <row r="30" spans="1:5" ht="16.5" x14ac:dyDescent="0.25">
      <c r="A30" s="2" t="s">
        <v>10</v>
      </c>
      <c r="B30" s="5">
        <v>60.1</v>
      </c>
      <c r="C30" s="5">
        <v>0</v>
      </c>
      <c r="D30" s="5">
        <v>0</v>
      </c>
      <c r="E30" s="5">
        <f>B30</f>
        <v>60.1</v>
      </c>
    </row>
    <row r="31" spans="1:5" ht="16.5" x14ac:dyDescent="0.25">
      <c r="A31" s="3" t="s">
        <v>6</v>
      </c>
      <c r="B31" s="5">
        <v>0</v>
      </c>
      <c r="C31" s="5">
        <v>0</v>
      </c>
      <c r="D31" s="5">
        <v>0</v>
      </c>
      <c r="E31" s="5">
        <f>B31</f>
        <v>0</v>
      </c>
    </row>
    <row r="32" spans="1:5" ht="16.5" x14ac:dyDescent="0.25">
      <c r="A32" s="2" t="s">
        <v>7</v>
      </c>
      <c r="B32" s="5">
        <v>0</v>
      </c>
      <c r="C32" s="5">
        <v>0</v>
      </c>
      <c r="D32" s="5">
        <v>0</v>
      </c>
      <c r="E32" s="5">
        <f>B32</f>
        <v>0</v>
      </c>
    </row>
    <row r="33" spans="1:5" ht="35.1" customHeight="1" x14ac:dyDescent="0.25">
      <c r="A33" s="38" t="s">
        <v>36</v>
      </c>
      <c r="B33" s="39"/>
      <c r="C33" s="39"/>
      <c r="D33" s="39"/>
      <c r="E33" s="40"/>
    </row>
    <row r="34" spans="1:5" ht="16.5" x14ac:dyDescent="0.25">
      <c r="A34" s="2" t="s">
        <v>9</v>
      </c>
      <c r="B34" s="5">
        <f>B35+B37+B38</f>
        <v>1634</v>
      </c>
      <c r="C34" s="5">
        <f>C35+C37</f>
        <v>2553</v>
      </c>
      <c r="D34" s="5">
        <v>0</v>
      </c>
      <c r="E34" s="5">
        <f>E38+E37+E35</f>
        <v>1634</v>
      </c>
    </row>
    <row r="35" spans="1:5" ht="16.5" x14ac:dyDescent="0.25">
      <c r="A35" s="2" t="s">
        <v>4</v>
      </c>
      <c r="B35" s="5">
        <f>B36</f>
        <v>421</v>
      </c>
      <c r="C35" s="5">
        <f>C36</f>
        <v>638.25</v>
      </c>
      <c r="D35" s="5">
        <v>0</v>
      </c>
      <c r="E35" s="5">
        <f>B35</f>
        <v>421</v>
      </c>
    </row>
    <row r="36" spans="1:5" ht="16.5" x14ac:dyDescent="0.25">
      <c r="A36" s="7" t="s">
        <v>5</v>
      </c>
      <c r="B36" s="9">
        <f>87.5*2+123*2</f>
        <v>421</v>
      </c>
      <c r="C36" s="9">
        <f>120.75*3+92*3</f>
        <v>638.25</v>
      </c>
      <c r="D36" s="9">
        <v>0</v>
      </c>
      <c r="E36" s="9">
        <f>B36</f>
        <v>421</v>
      </c>
    </row>
    <row r="37" spans="1:5" ht="16.5" x14ac:dyDescent="0.25">
      <c r="A37" s="3" t="s">
        <v>6</v>
      </c>
      <c r="B37" s="5">
        <f>262.5*2+369+319</f>
        <v>1213</v>
      </c>
      <c r="C37" s="5">
        <f>362.25*3+276*3</f>
        <v>1914.75</v>
      </c>
      <c r="D37" s="5">
        <v>0</v>
      </c>
      <c r="E37" s="5">
        <f>B37</f>
        <v>1213</v>
      </c>
    </row>
    <row r="38" spans="1:5" ht="16.5" x14ac:dyDescent="0.25">
      <c r="A38" s="2" t="s">
        <v>7</v>
      </c>
      <c r="B38" s="5">
        <v>0</v>
      </c>
      <c r="C38" s="5">
        <v>0</v>
      </c>
      <c r="D38" s="5">
        <v>0</v>
      </c>
      <c r="E38" s="5">
        <f>B38</f>
        <v>0</v>
      </c>
    </row>
  </sheetData>
  <mergeCells count="8">
    <mergeCell ref="A4:E7"/>
    <mergeCell ref="A23:E23"/>
    <mergeCell ref="A28:E28"/>
    <mergeCell ref="A33:E33"/>
    <mergeCell ref="A8:E9"/>
    <mergeCell ref="A10:A11"/>
    <mergeCell ref="B10:E10"/>
    <mergeCell ref="A17:E17"/>
  </mergeCells>
  <printOptions horizontalCentered="1"/>
  <pageMargins left="0" right="0" top="0" bottom="0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5" workbookViewId="0">
      <selection activeCell="B14" sqref="B14"/>
    </sheetView>
  </sheetViews>
  <sheetFormatPr defaultRowHeight="15.75" x14ac:dyDescent="0.25"/>
  <cols>
    <col min="1" max="1" width="80.625" customWidth="1"/>
    <col min="2" max="3" width="14.625" customWidth="1"/>
    <col min="4" max="4" width="15.625" customWidth="1"/>
  </cols>
  <sheetData>
    <row r="1" spans="1:4" x14ac:dyDescent="0.25">
      <c r="A1" s="46" t="s">
        <v>57</v>
      </c>
      <c r="B1" s="47"/>
      <c r="C1" s="47"/>
      <c r="D1" s="47"/>
    </row>
    <row r="2" spans="1:4" x14ac:dyDescent="0.25">
      <c r="A2" s="46" t="s">
        <v>46</v>
      </c>
      <c r="B2" s="47"/>
      <c r="C2" s="47"/>
      <c r="D2" s="47"/>
    </row>
    <row r="4" spans="1:4" x14ac:dyDescent="0.25">
      <c r="A4" s="32" t="s">
        <v>43</v>
      </c>
      <c r="B4" s="32"/>
      <c r="C4" s="32"/>
      <c r="D4" s="32"/>
    </row>
    <row r="5" spans="1:4" x14ac:dyDescent="0.25">
      <c r="A5" s="32"/>
      <c r="B5" s="32"/>
      <c r="C5" s="32"/>
      <c r="D5" s="32"/>
    </row>
    <row r="6" spans="1:4" x14ac:dyDescent="0.25">
      <c r="A6" s="32"/>
      <c r="B6" s="32"/>
      <c r="C6" s="32"/>
      <c r="D6" s="32"/>
    </row>
    <row r="7" spans="1:4" x14ac:dyDescent="0.25">
      <c r="A7" s="32"/>
      <c r="B7" s="32"/>
      <c r="C7" s="32"/>
      <c r="D7" s="32"/>
    </row>
    <row r="8" spans="1:4" ht="35.1" customHeight="1" x14ac:dyDescent="0.25">
      <c r="A8" s="51" t="s">
        <v>34</v>
      </c>
      <c r="B8" s="52"/>
      <c r="C8" s="52"/>
      <c r="D8" s="52"/>
    </row>
    <row r="9" spans="1:4" ht="30.75" customHeight="1" x14ac:dyDescent="0.25">
      <c r="A9" s="53" t="s">
        <v>0</v>
      </c>
      <c r="B9" s="54" t="s">
        <v>1</v>
      </c>
      <c r="C9" s="54"/>
      <c r="D9" s="54"/>
    </row>
    <row r="10" spans="1:4" x14ac:dyDescent="0.25">
      <c r="A10" s="53"/>
      <c r="B10" s="54" t="s">
        <v>19</v>
      </c>
      <c r="C10" s="55" t="s">
        <v>45</v>
      </c>
      <c r="D10" s="54" t="s">
        <v>15</v>
      </c>
    </row>
    <row r="11" spans="1:4" x14ac:dyDescent="0.25">
      <c r="A11" s="53"/>
      <c r="B11" s="54"/>
      <c r="C11" s="56"/>
      <c r="D11" s="54"/>
    </row>
    <row r="12" spans="1:4" ht="18.75" x14ac:dyDescent="0.25">
      <c r="A12" s="26" t="s">
        <v>16</v>
      </c>
      <c r="B12" s="48">
        <f>B33+B24+B14</f>
        <v>1634</v>
      </c>
      <c r="C12" s="57">
        <f>C14+C24+C33</f>
        <v>2553</v>
      </c>
      <c r="D12" s="49">
        <f>B12+C12</f>
        <v>4187</v>
      </c>
    </row>
    <row r="13" spans="1:4" ht="18.75" x14ac:dyDescent="0.25">
      <c r="A13" s="27" t="s">
        <v>17</v>
      </c>
      <c r="B13" s="48"/>
      <c r="C13" s="56"/>
      <c r="D13" s="50"/>
    </row>
    <row r="14" spans="1:4" ht="18.75" x14ac:dyDescent="0.25">
      <c r="A14" s="28" t="s">
        <v>30</v>
      </c>
      <c r="B14" s="29">
        <f>87.5*2+123*2</f>
        <v>421</v>
      </c>
      <c r="C14" s="29">
        <f>C15</f>
        <v>638.25</v>
      </c>
      <c r="D14" s="29">
        <f>B14+C14</f>
        <v>1059.25</v>
      </c>
    </row>
    <row r="15" spans="1:4" ht="18.75" x14ac:dyDescent="0.25">
      <c r="A15" s="28" t="s">
        <v>35</v>
      </c>
      <c r="B15" s="29">
        <f>175+123*2</f>
        <v>421</v>
      </c>
      <c r="C15" s="29">
        <f>C16+C17+C18+C19+C20+C21+C22+C23</f>
        <v>638.25</v>
      </c>
      <c r="D15" s="29">
        <f>B15+C15</f>
        <v>1059.25</v>
      </c>
    </row>
    <row r="16" spans="1:4" ht="56.25" x14ac:dyDescent="0.25">
      <c r="A16" s="30" t="s">
        <v>52</v>
      </c>
      <c r="B16" s="29">
        <v>123</v>
      </c>
      <c r="C16" s="29">
        <v>0</v>
      </c>
      <c r="D16" s="29">
        <f t="shared" ref="D16:D20" si="0">B16</f>
        <v>123</v>
      </c>
    </row>
    <row r="17" spans="1:4" ht="56.25" x14ac:dyDescent="0.25">
      <c r="A17" s="30" t="s">
        <v>51</v>
      </c>
      <c r="B17" s="29">
        <v>0</v>
      </c>
      <c r="C17" s="29">
        <v>120.75</v>
      </c>
      <c r="D17" s="29">
        <f>B17+C17</f>
        <v>120.75</v>
      </c>
    </row>
    <row r="18" spans="1:4" ht="56.25" x14ac:dyDescent="0.25">
      <c r="A18" s="30" t="s">
        <v>50</v>
      </c>
      <c r="B18" s="29">
        <v>0</v>
      </c>
      <c r="C18" s="29">
        <v>120.75</v>
      </c>
      <c r="D18" s="29">
        <f>B18+C18</f>
        <v>120.75</v>
      </c>
    </row>
    <row r="19" spans="1:4" ht="37.5" x14ac:dyDescent="0.25">
      <c r="A19" s="30" t="s">
        <v>49</v>
      </c>
      <c r="B19" s="29">
        <v>123</v>
      </c>
      <c r="C19" s="29">
        <v>120.75</v>
      </c>
      <c r="D19" s="29">
        <f>B19+C19</f>
        <v>243.75</v>
      </c>
    </row>
    <row r="20" spans="1:4" ht="56.25" x14ac:dyDescent="0.25">
      <c r="A20" s="30" t="s">
        <v>48</v>
      </c>
      <c r="B20" s="29">
        <v>87.5</v>
      </c>
      <c r="C20" s="29">
        <v>0</v>
      </c>
      <c r="D20" s="29">
        <f t="shared" si="0"/>
        <v>87.5</v>
      </c>
    </row>
    <row r="21" spans="1:4" ht="56.25" x14ac:dyDescent="0.25">
      <c r="A21" s="30" t="s">
        <v>53</v>
      </c>
      <c r="B21" s="29">
        <v>0</v>
      </c>
      <c r="C21" s="29">
        <v>92</v>
      </c>
      <c r="D21" s="29">
        <f>B21+C21</f>
        <v>92</v>
      </c>
    </row>
    <row r="22" spans="1:4" ht="56.25" x14ac:dyDescent="0.25">
      <c r="A22" s="30" t="s">
        <v>54</v>
      </c>
      <c r="B22" s="29">
        <v>0</v>
      </c>
      <c r="C22" s="29">
        <v>92</v>
      </c>
      <c r="D22" s="29">
        <f>B22+C22</f>
        <v>92</v>
      </c>
    </row>
    <row r="23" spans="1:4" ht="37.5" x14ac:dyDescent="0.25">
      <c r="A23" s="30" t="s">
        <v>55</v>
      </c>
      <c r="B23" s="29">
        <v>87.5</v>
      </c>
      <c r="C23" s="29">
        <v>92</v>
      </c>
      <c r="D23" s="29">
        <f>B23+C23</f>
        <v>179.5</v>
      </c>
    </row>
    <row r="24" spans="1:4" ht="18.75" x14ac:dyDescent="0.25">
      <c r="A24" s="30" t="s">
        <v>37</v>
      </c>
      <c r="B24" s="29">
        <f>B25+B28+B29+B32</f>
        <v>1213</v>
      </c>
      <c r="C24" s="29">
        <f>C25+C26+C27+C28+C29+C30+C31+C32</f>
        <v>1914.75</v>
      </c>
      <c r="D24" s="29">
        <f>D25+D26+D27+D28+D29+D30+D31+D32</f>
        <v>3127.75</v>
      </c>
    </row>
    <row r="25" spans="1:4" ht="56.25" x14ac:dyDescent="0.25">
      <c r="A25" s="30" t="s">
        <v>52</v>
      </c>
      <c r="B25" s="29">
        <v>319</v>
      </c>
      <c r="C25" s="29">
        <v>0</v>
      </c>
      <c r="D25" s="29">
        <f>B25</f>
        <v>319</v>
      </c>
    </row>
    <row r="26" spans="1:4" ht="56.25" x14ac:dyDescent="0.25">
      <c r="A26" s="30" t="s">
        <v>51</v>
      </c>
      <c r="B26" s="29">
        <v>0</v>
      </c>
      <c r="C26" s="29">
        <v>362.25</v>
      </c>
      <c r="D26" s="29">
        <f>B26+C26</f>
        <v>362.25</v>
      </c>
    </row>
    <row r="27" spans="1:4" ht="56.25" x14ac:dyDescent="0.25">
      <c r="A27" s="30" t="s">
        <v>50</v>
      </c>
      <c r="B27" s="29">
        <v>0</v>
      </c>
      <c r="C27" s="29">
        <v>362.25</v>
      </c>
      <c r="D27" s="29">
        <f>B27+C27</f>
        <v>362.25</v>
      </c>
    </row>
    <row r="28" spans="1:4" ht="37.5" x14ac:dyDescent="0.25">
      <c r="A28" s="30" t="s">
        <v>49</v>
      </c>
      <c r="B28" s="29">
        <v>369</v>
      </c>
      <c r="C28" s="29">
        <v>362.25</v>
      </c>
      <c r="D28" s="29">
        <f>B28+C28</f>
        <v>731.25</v>
      </c>
    </row>
    <row r="29" spans="1:4" ht="56.25" x14ac:dyDescent="0.25">
      <c r="A29" s="30" t="s">
        <v>48</v>
      </c>
      <c r="B29" s="29">
        <v>262.5</v>
      </c>
      <c r="C29" s="29">
        <v>0</v>
      </c>
      <c r="D29" s="29">
        <f>B29</f>
        <v>262.5</v>
      </c>
    </row>
    <row r="30" spans="1:4" ht="56.25" x14ac:dyDescent="0.25">
      <c r="A30" s="30" t="s">
        <v>53</v>
      </c>
      <c r="B30" s="29">
        <v>0</v>
      </c>
      <c r="C30" s="29">
        <v>276</v>
      </c>
      <c r="D30" s="29">
        <f>B30+C30</f>
        <v>276</v>
      </c>
    </row>
    <row r="31" spans="1:4" ht="56.25" x14ac:dyDescent="0.25">
      <c r="A31" s="30" t="s">
        <v>54</v>
      </c>
      <c r="B31" s="29">
        <v>0</v>
      </c>
      <c r="C31" s="29">
        <v>276</v>
      </c>
      <c r="D31" s="29">
        <f>B31+C31</f>
        <v>276</v>
      </c>
    </row>
    <row r="32" spans="1:4" ht="37.5" x14ac:dyDescent="0.25">
      <c r="A32" s="30" t="s">
        <v>55</v>
      </c>
      <c r="B32" s="29">
        <v>262.5</v>
      </c>
      <c r="C32" s="29">
        <v>276</v>
      </c>
      <c r="D32" s="29">
        <f>B32+C32</f>
        <v>538.5</v>
      </c>
    </row>
    <row r="33" spans="1:4" ht="18.75" x14ac:dyDescent="0.25">
      <c r="A33" s="30" t="s">
        <v>18</v>
      </c>
      <c r="B33" s="29">
        <v>0</v>
      </c>
      <c r="C33" s="29">
        <v>0</v>
      </c>
      <c r="D33" s="29">
        <f>B33</f>
        <v>0</v>
      </c>
    </row>
    <row r="34" spans="1:4" x14ac:dyDescent="0.25">
      <c r="A34" s="23"/>
      <c r="B34" s="23"/>
      <c r="C34" s="23"/>
      <c r="D34" s="23"/>
    </row>
  </sheetData>
  <mergeCells count="12">
    <mergeCell ref="A1:D1"/>
    <mergeCell ref="A2:D2"/>
    <mergeCell ref="B12:B13"/>
    <mergeCell ref="D12:D13"/>
    <mergeCell ref="A4:D7"/>
    <mergeCell ref="A8:D8"/>
    <mergeCell ref="A9:A11"/>
    <mergeCell ref="B9:D9"/>
    <mergeCell ref="B10:B11"/>
    <mergeCell ref="D10:D11"/>
    <mergeCell ref="C10:C11"/>
    <mergeCell ref="C12:C13"/>
  </mergeCells>
  <printOptions horizontalCentered="1"/>
  <pageMargins left="0" right="0" top="0" bottom="0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34" workbookViewId="0">
      <selection activeCell="C15" sqref="C15"/>
    </sheetView>
  </sheetViews>
  <sheetFormatPr defaultRowHeight="15.75" x14ac:dyDescent="0.25"/>
  <cols>
    <col min="1" max="1" width="5.625" customWidth="1"/>
    <col min="2" max="2" width="33.625" customWidth="1"/>
    <col min="3" max="3" width="50.625" customWidth="1"/>
    <col min="4" max="6" width="11.625" customWidth="1"/>
    <col min="7" max="7" width="10.375" bestFit="1" customWidth="1"/>
  </cols>
  <sheetData>
    <row r="1" spans="1:7" x14ac:dyDescent="0.25">
      <c r="A1" s="21"/>
      <c r="B1" s="46" t="s">
        <v>58</v>
      </c>
      <c r="C1" s="47"/>
      <c r="D1" s="47"/>
      <c r="E1" s="47"/>
      <c r="F1" s="47"/>
    </row>
    <row r="2" spans="1:7" x14ac:dyDescent="0.25">
      <c r="A2" s="21"/>
      <c r="B2" s="46" t="s">
        <v>47</v>
      </c>
      <c r="C2" s="47"/>
      <c r="D2" s="47"/>
      <c r="E2" s="47"/>
      <c r="F2" s="47"/>
    </row>
    <row r="3" spans="1:7" x14ac:dyDescent="0.25">
      <c r="A3" s="21"/>
      <c r="B3" s="21"/>
      <c r="C3" s="21"/>
      <c r="D3" s="21"/>
      <c r="E3" s="21"/>
    </row>
    <row r="4" spans="1:7" x14ac:dyDescent="0.25">
      <c r="A4" s="32" t="s">
        <v>39</v>
      </c>
      <c r="B4" s="32"/>
      <c r="C4" s="32"/>
      <c r="D4" s="74"/>
      <c r="E4" s="74"/>
      <c r="F4" s="75"/>
    </row>
    <row r="5" spans="1:7" x14ac:dyDescent="0.25">
      <c r="A5" s="32"/>
      <c r="B5" s="32"/>
      <c r="C5" s="32"/>
      <c r="D5" s="74"/>
      <c r="E5" s="74"/>
      <c r="F5" s="75"/>
    </row>
    <row r="6" spans="1:7" x14ac:dyDescent="0.25">
      <c r="A6" s="32"/>
      <c r="B6" s="32"/>
      <c r="C6" s="32"/>
      <c r="D6" s="74"/>
      <c r="E6" s="74"/>
      <c r="F6" s="75"/>
    </row>
    <row r="7" spans="1:7" x14ac:dyDescent="0.25">
      <c r="A7" s="32"/>
      <c r="B7" s="32"/>
      <c r="C7" s="32"/>
      <c r="D7" s="74"/>
      <c r="E7" s="74"/>
      <c r="F7" s="75"/>
    </row>
    <row r="8" spans="1:7" x14ac:dyDescent="0.25">
      <c r="A8" s="62" t="s">
        <v>21</v>
      </c>
      <c r="B8" s="63"/>
      <c r="C8" s="63"/>
      <c r="D8" s="64"/>
      <c r="E8" s="64"/>
      <c r="F8" s="20"/>
    </row>
    <row r="9" spans="1:7" ht="35.1" customHeight="1" x14ac:dyDescent="0.25">
      <c r="A9" s="65" t="s">
        <v>22</v>
      </c>
      <c r="B9" s="66" t="s">
        <v>23</v>
      </c>
      <c r="C9" s="66" t="s">
        <v>56</v>
      </c>
      <c r="D9" s="70" t="s">
        <v>24</v>
      </c>
      <c r="E9" s="71"/>
      <c r="F9" s="72"/>
    </row>
    <row r="10" spans="1:7" ht="8.1" customHeight="1" x14ac:dyDescent="0.25">
      <c r="A10" s="65"/>
      <c r="B10" s="66"/>
      <c r="C10" s="66"/>
      <c r="D10" s="67" t="s">
        <v>25</v>
      </c>
      <c r="E10" s="68" t="s">
        <v>19</v>
      </c>
      <c r="F10" s="73" t="s">
        <v>45</v>
      </c>
    </row>
    <row r="11" spans="1:7" ht="8.1" customHeight="1" x14ac:dyDescent="0.25">
      <c r="A11" s="65"/>
      <c r="B11" s="66"/>
      <c r="C11" s="66"/>
      <c r="D11" s="66"/>
      <c r="E11" s="69"/>
      <c r="F11" s="73"/>
    </row>
    <row r="12" spans="1:7" x14ac:dyDescent="0.25">
      <c r="A12" s="13">
        <v>1</v>
      </c>
      <c r="B12" s="13">
        <v>2</v>
      </c>
      <c r="C12" s="13">
        <v>3</v>
      </c>
      <c r="D12" s="13">
        <v>4</v>
      </c>
      <c r="E12" s="13">
        <v>9</v>
      </c>
      <c r="F12" s="24">
        <v>10</v>
      </c>
    </row>
    <row r="13" spans="1:7" ht="33" customHeight="1" x14ac:dyDescent="0.25">
      <c r="A13" s="12"/>
      <c r="B13" s="15" t="s">
        <v>26</v>
      </c>
      <c r="C13" s="18" t="s">
        <v>29</v>
      </c>
      <c r="D13" s="14">
        <f>D14+D15+D24</f>
        <v>4187</v>
      </c>
      <c r="E13" s="14">
        <f>E14+E15+E24</f>
        <v>1634</v>
      </c>
      <c r="F13" s="14">
        <f>F14+F15+638.25</f>
        <v>2553</v>
      </c>
      <c r="G13" s="17"/>
    </row>
    <row r="14" spans="1:7" ht="32.1" customHeight="1" x14ac:dyDescent="0.25">
      <c r="A14" s="61" t="s">
        <v>27</v>
      </c>
      <c r="B14" s="58" t="s">
        <v>41</v>
      </c>
      <c r="C14" s="31" t="s">
        <v>28</v>
      </c>
      <c r="D14" s="14">
        <f>E14</f>
        <v>0</v>
      </c>
      <c r="E14" s="14">
        <v>0</v>
      </c>
      <c r="F14" s="14">
        <v>0</v>
      </c>
    </row>
    <row r="15" spans="1:7" ht="32.1" customHeight="1" x14ac:dyDescent="0.25">
      <c r="A15" s="61"/>
      <c r="B15" s="59"/>
      <c r="C15" s="31" t="s">
        <v>40</v>
      </c>
      <c r="D15" s="14">
        <f>E15+F15</f>
        <v>3127.75</v>
      </c>
      <c r="E15" s="14">
        <f>E23+E20+E19+E16</f>
        <v>1213</v>
      </c>
      <c r="F15" s="14">
        <f>F16+F17+F18+F19+F20+F21+F22+F23</f>
        <v>1914.75</v>
      </c>
    </row>
    <row r="16" spans="1:7" ht="47.25" x14ac:dyDescent="0.25">
      <c r="A16" s="61"/>
      <c r="B16" s="59"/>
      <c r="C16" s="25" t="s">
        <v>52</v>
      </c>
      <c r="D16" s="22">
        <f>E16</f>
        <v>319</v>
      </c>
      <c r="E16" s="22">
        <v>319</v>
      </c>
      <c r="F16" s="14">
        <v>0</v>
      </c>
    </row>
    <row r="17" spans="1:6" ht="47.25" x14ac:dyDescent="0.25">
      <c r="A17" s="61"/>
      <c r="B17" s="59"/>
      <c r="C17" s="25" t="s">
        <v>51</v>
      </c>
      <c r="D17" s="22">
        <f>E17+F17</f>
        <v>362.25</v>
      </c>
      <c r="E17" s="22">
        <v>0</v>
      </c>
      <c r="F17" s="14">
        <v>362.25</v>
      </c>
    </row>
    <row r="18" spans="1:6" ht="47.25" x14ac:dyDescent="0.25">
      <c r="A18" s="61"/>
      <c r="B18" s="59"/>
      <c r="C18" s="25" t="s">
        <v>50</v>
      </c>
      <c r="D18" s="22">
        <f>E18+F18</f>
        <v>362.25</v>
      </c>
      <c r="E18" s="22">
        <v>0</v>
      </c>
      <c r="F18" s="14">
        <v>362.25</v>
      </c>
    </row>
    <row r="19" spans="1:6" ht="47.25" x14ac:dyDescent="0.25">
      <c r="A19" s="61"/>
      <c r="B19" s="59"/>
      <c r="C19" s="25" t="s">
        <v>49</v>
      </c>
      <c r="D19" s="22">
        <f>E19+F19</f>
        <v>731.25</v>
      </c>
      <c r="E19" s="22">
        <v>369</v>
      </c>
      <c r="F19" s="14">
        <v>362.25</v>
      </c>
    </row>
    <row r="20" spans="1:6" ht="47.25" x14ac:dyDescent="0.25">
      <c r="A20" s="61"/>
      <c r="B20" s="59"/>
      <c r="C20" s="25" t="s">
        <v>48</v>
      </c>
      <c r="D20" s="22">
        <f>E20</f>
        <v>262.5</v>
      </c>
      <c r="E20" s="22">
        <v>262.5</v>
      </c>
      <c r="F20" s="14">
        <v>0</v>
      </c>
    </row>
    <row r="21" spans="1:6" ht="47.25" x14ac:dyDescent="0.25">
      <c r="A21" s="61"/>
      <c r="B21" s="59"/>
      <c r="C21" s="25" t="s">
        <v>53</v>
      </c>
      <c r="D21" s="22">
        <f>E21+F21</f>
        <v>276</v>
      </c>
      <c r="E21" s="22">
        <v>0</v>
      </c>
      <c r="F21" s="14">
        <v>276</v>
      </c>
    </row>
    <row r="22" spans="1:6" ht="47.25" x14ac:dyDescent="0.25">
      <c r="A22" s="61"/>
      <c r="B22" s="59"/>
      <c r="C22" s="25" t="s">
        <v>54</v>
      </c>
      <c r="D22" s="22">
        <f>E22+F22</f>
        <v>276</v>
      </c>
      <c r="E22" s="22">
        <v>0</v>
      </c>
      <c r="F22" s="14">
        <v>276</v>
      </c>
    </row>
    <row r="23" spans="1:6" ht="47.25" x14ac:dyDescent="0.25">
      <c r="A23" s="61"/>
      <c r="B23" s="59"/>
      <c r="C23" s="25" t="s">
        <v>55</v>
      </c>
      <c r="D23" s="22">
        <f>E23+F23</f>
        <v>538.5</v>
      </c>
      <c r="E23" s="22">
        <v>262.5</v>
      </c>
      <c r="F23" s="14">
        <v>276</v>
      </c>
    </row>
    <row r="24" spans="1:6" ht="31.5" x14ac:dyDescent="0.25">
      <c r="A24" s="61"/>
      <c r="B24" s="59"/>
      <c r="C24" s="25" t="s">
        <v>42</v>
      </c>
      <c r="D24" s="14">
        <f>421+638.25</f>
        <v>1059.25</v>
      </c>
      <c r="E24" s="14">
        <f>E25+E28+E29+E32</f>
        <v>421</v>
      </c>
      <c r="F24" s="14">
        <f ca="1">SUM(F24:F32)</f>
        <v>638.25</v>
      </c>
    </row>
    <row r="25" spans="1:6" ht="47.25" x14ac:dyDescent="0.25">
      <c r="A25" s="61"/>
      <c r="B25" s="60"/>
      <c r="C25" s="25" t="s">
        <v>52</v>
      </c>
      <c r="D25" s="14">
        <f>E25</f>
        <v>123</v>
      </c>
      <c r="E25" s="14">
        <v>123</v>
      </c>
      <c r="F25" s="14">
        <v>0</v>
      </c>
    </row>
    <row r="26" spans="1:6" ht="47.25" x14ac:dyDescent="0.25">
      <c r="A26" s="61"/>
      <c r="B26" s="60"/>
      <c r="C26" s="25" t="s">
        <v>51</v>
      </c>
      <c r="D26" s="14">
        <f>E26+F26</f>
        <v>120.75</v>
      </c>
      <c r="E26" s="14">
        <v>0</v>
      </c>
      <c r="F26" s="14">
        <v>120.75</v>
      </c>
    </row>
    <row r="27" spans="1:6" ht="47.25" x14ac:dyDescent="0.25">
      <c r="A27" s="61"/>
      <c r="B27" s="60"/>
      <c r="C27" s="25" t="s">
        <v>50</v>
      </c>
      <c r="D27" s="14">
        <f>E27+F27</f>
        <v>120.75</v>
      </c>
      <c r="E27" s="14">
        <v>0</v>
      </c>
      <c r="F27" s="14">
        <v>120.75</v>
      </c>
    </row>
    <row r="28" spans="1:6" ht="47.25" x14ac:dyDescent="0.25">
      <c r="A28" s="61"/>
      <c r="B28" s="60"/>
      <c r="C28" s="25" t="s">
        <v>49</v>
      </c>
      <c r="D28" s="14">
        <f>E28+F28</f>
        <v>243.75</v>
      </c>
      <c r="E28" s="14">
        <v>123</v>
      </c>
      <c r="F28" s="14">
        <v>120.75</v>
      </c>
    </row>
    <row r="29" spans="1:6" ht="47.25" x14ac:dyDescent="0.25">
      <c r="A29" s="61"/>
      <c r="B29" s="60"/>
      <c r="C29" s="25" t="s">
        <v>48</v>
      </c>
      <c r="D29" s="14">
        <f>E29</f>
        <v>87.5</v>
      </c>
      <c r="E29" s="14">
        <v>87.5</v>
      </c>
      <c r="F29" s="14">
        <v>0</v>
      </c>
    </row>
    <row r="30" spans="1:6" ht="47.25" x14ac:dyDescent="0.25">
      <c r="A30" s="61"/>
      <c r="B30" s="60"/>
      <c r="C30" s="25" t="s">
        <v>53</v>
      </c>
      <c r="D30" s="14">
        <f t="shared" ref="D30:D31" si="0">E30+F30</f>
        <v>92</v>
      </c>
      <c r="E30" s="14">
        <v>0</v>
      </c>
      <c r="F30" s="14">
        <v>92</v>
      </c>
    </row>
    <row r="31" spans="1:6" ht="47.25" x14ac:dyDescent="0.25">
      <c r="A31" s="61"/>
      <c r="B31" s="60"/>
      <c r="C31" s="25" t="s">
        <v>54</v>
      </c>
      <c r="D31" s="14">
        <f t="shared" si="0"/>
        <v>92</v>
      </c>
      <c r="E31" s="14">
        <v>0</v>
      </c>
      <c r="F31" s="14">
        <v>92</v>
      </c>
    </row>
    <row r="32" spans="1:6" ht="47.25" x14ac:dyDescent="0.25">
      <c r="A32" s="61"/>
      <c r="B32" s="60"/>
      <c r="C32" s="25" t="s">
        <v>55</v>
      </c>
      <c r="D32" s="14">
        <f>E32+F32</f>
        <v>179.5</v>
      </c>
      <c r="E32" s="14">
        <v>87.5</v>
      </c>
      <c r="F32" s="14">
        <v>92</v>
      </c>
    </row>
    <row r="33" spans="1:5" x14ac:dyDescent="0.25">
      <c r="A33" s="16"/>
      <c r="D33" s="17"/>
      <c r="E33" s="17"/>
    </row>
    <row r="34" spans="1:5" x14ac:dyDescent="0.25">
      <c r="A34" s="16"/>
      <c r="D34" s="17"/>
      <c r="E34" s="17"/>
    </row>
    <row r="35" spans="1:5" x14ac:dyDescent="0.25">
      <c r="A35" s="16"/>
      <c r="D35" s="17"/>
      <c r="E35" s="17"/>
    </row>
    <row r="36" spans="1:5" x14ac:dyDescent="0.25">
      <c r="A36" s="16"/>
      <c r="D36" s="17"/>
      <c r="E36" s="17"/>
    </row>
    <row r="37" spans="1:5" x14ac:dyDescent="0.25">
      <c r="D37" s="17"/>
      <c r="E37" s="17"/>
    </row>
    <row r="38" spans="1:5" x14ac:dyDescent="0.25">
      <c r="D38" s="17"/>
      <c r="E38" s="17"/>
    </row>
    <row r="39" spans="1:5" x14ac:dyDescent="0.25">
      <c r="D39" s="17"/>
      <c r="E39" s="17"/>
    </row>
    <row r="40" spans="1:5" x14ac:dyDescent="0.25">
      <c r="D40" s="17"/>
      <c r="E40" s="17"/>
    </row>
    <row r="41" spans="1:5" x14ac:dyDescent="0.25">
      <c r="D41" s="17"/>
      <c r="E41" s="17"/>
    </row>
    <row r="42" spans="1:5" x14ac:dyDescent="0.25">
      <c r="D42" s="17"/>
      <c r="E42" s="17"/>
    </row>
    <row r="43" spans="1:5" x14ac:dyDescent="0.25">
      <c r="D43" s="17"/>
      <c r="E43" s="17"/>
    </row>
    <row r="44" spans="1:5" x14ac:dyDescent="0.25">
      <c r="D44" s="17"/>
      <c r="E44" s="17"/>
    </row>
    <row r="45" spans="1:5" x14ac:dyDescent="0.25">
      <c r="D45" s="17"/>
      <c r="E45" s="17"/>
    </row>
    <row r="46" spans="1:5" x14ac:dyDescent="0.25">
      <c r="D46" s="17"/>
      <c r="E46" s="17"/>
    </row>
    <row r="47" spans="1:5" x14ac:dyDescent="0.25">
      <c r="D47" s="17"/>
      <c r="E47" s="17"/>
    </row>
    <row r="48" spans="1:5" x14ac:dyDescent="0.25">
      <c r="D48" s="17"/>
      <c r="E48" s="17"/>
    </row>
    <row r="49" spans="4:5" x14ac:dyDescent="0.25">
      <c r="D49" s="17"/>
      <c r="E49" s="17"/>
    </row>
    <row r="50" spans="4:5" x14ac:dyDescent="0.25">
      <c r="D50" s="17"/>
      <c r="E50" s="17"/>
    </row>
    <row r="51" spans="4:5" x14ac:dyDescent="0.25">
      <c r="D51" s="17"/>
      <c r="E51" s="17"/>
    </row>
    <row r="52" spans="4:5" x14ac:dyDescent="0.25">
      <c r="D52" s="17"/>
      <c r="E52" s="17"/>
    </row>
    <row r="53" spans="4:5" x14ac:dyDescent="0.25">
      <c r="D53" s="17"/>
      <c r="E53" s="17"/>
    </row>
    <row r="54" spans="4:5" x14ac:dyDescent="0.25">
      <c r="D54" s="17"/>
      <c r="E54" s="17"/>
    </row>
    <row r="55" spans="4:5" x14ac:dyDescent="0.25">
      <c r="D55" s="17"/>
      <c r="E55" s="17"/>
    </row>
    <row r="56" spans="4:5" x14ac:dyDescent="0.25">
      <c r="D56" s="17"/>
      <c r="E56" s="17"/>
    </row>
    <row r="57" spans="4:5" x14ac:dyDescent="0.25">
      <c r="D57" s="17"/>
      <c r="E57" s="17"/>
    </row>
    <row r="58" spans="4:5" x14ac:dyDescent="0.25">
      <c r="D58" s="17"/>
      <c r="E58" s="17"/>
    </row>
    <row r="59" spans="4:5" x14ac:dyDescent="0.25">
      <c r="D59" s="17"/>
      <c r="E59" s="17"/>
    </row>
    <row r="60" spans="4:5" x14ac:dyDescent="0.25">
      <c r="D60" s="17"/>
      <c r="E60" s="17"/>
    </row>
    <row r="61" spans="4:5" x14ac:dyDescent="0.25">
      <c r="D61" s="17"/>
      <c r="E61" s="17"/>
    </row>
    <row r="62" spans="4:5" x14ac:dyDescent="0.25">
      <c r="D62" s="17"/>
      <c r="E62" s="17"/>
    </row>
    <row r="63" spans="4:5" x14ac:dyDescent="0.25">
      <c r="D63" s="17"/>
      <c r="E63" s="17"/>
    </row>
    <row r="64" spans="4:5" x14ac:dyDescent="0.25">
      <c r="D64" s="17"/>
      <c r="E64" s="17"/>
    </row>
    <row r="65" spans="4:5" x14ac:dyDescent="0.25">
      <c r="D65" s="17"/>
      <c r="E65" s="17"/>
    </row>
    <row r="66" spans="4:5" x14ac:dyDescent="0.25">
      <c r="D66" s="17"/>
      <c r="E66" s="17"/>
    </row>
    <row r="67" spans="4:5" x14ac:dyDescent="0.25">
      <c r="D67" s="17"/>
      <c r="E67" s="17"/>
    </row>
    <row r="68" spans="4:5" x14ac:dyDescent="0.25">
      <c r="D68" s="17"/>
      <c r="E68" s="17"/>
    </row>
    <row r="69" spans="4:5" x14ac:dyDescent="0.25">
      <c r="D69" s="17"/>
      <c r="E69" s="17"/>
    </row>
    <row r="70" spans="4:5" x14ac:dyDescent="0.25">
      <c r="D70" s="17"/>
      <c r="E70" s="17"/>
    </row>
  </sheetData>
  <mergeCells count="13">
    <mergeCell ref="B1:F1"/>
    <mergeCell ref="B2:F2"/>
    <mergeCell ref="B14:B32"/>
    <mergeCell ref="A14:A32"/>
    <mergeCell ref="A8:E8"/>
    <mergeCell ref="A9:A11"/>
    <mergeCell ref="B9:B11"/>
    <mergeCell ref="C9:C11"/>
    <mergeCell ref="D10:D11"/>
    <mergeCell ref="E10:E11"/>
    <mergeCell ref="D9:F9"/>
    <mergeCell ref="F10:F11"/>
    <mergeCell ref="A4:F7"/>
  </mergeCells>
  <printOptions horizontalCentered="1"/>
  <pageMargins left="0" right="0" top="0" bottom="0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к паспорту МП</vt:lpstr>
      <vt:lpstr>Приложение к пасп ППр 4</vt:lpstr>
      <vt:lpstr>Приложение к ППр 4</vt:lpstr>
      <vt:lpstr>'Приложение к паспорту МП'!Заголовки_для_печати</vt:lpstr>
      <vt:lpstr>'Приложение к ППр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Филатов</dc:creator>
  <cp:lastModifiedBy>Александр Филатов</cp:lastModifiedBy>
  <cp:lastPrinted>2018-11-13T08:22:32Z</cp:lastPrinted>
  <dcterms:created xsi:type="dcterms:W3CDTF">2017-11-02T06:40:53Z</dcterms:created>
  <dcterms:modified xsi:type="dcterms:W3CDTF">2018-11-13T08:22:36Z</dcterms:modified>
</cp:coreProperties>
</file>